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activeTab="0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12.sz.mell." sheetId="13" r:id="rId13"/>
    <sheet name="13.sz.mell." sheetId="14" r:id="rId14"/>
    <sheet name="14.sz.mell." sheetId="15" r:id="rId15"/>
    <sheet name="15.sz.mell." sheetId="16" r:id="rId16"/>
    <sheet name="16.sz.mell." sheetId="17" r:id="rId17"/>
    <sheet name="Munka1" sheetId="18" r:id="rId18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<sst xmlns="http://schemas.openxmlformats.org/spreadsheetml/2006/main" count="719" uniqueCount="365">
  <si>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</si>
  <si>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</si>
  <si>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</si>
  <si>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</si>
  <si>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</si>
  <si>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</si>
  <si>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</si>
  <si>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</si>
  <si>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</si>
  <si>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</si>
  <si>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</si>
  <si>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</si>
  <si>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</si>
  <si>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</si>
  <si>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</si>
  <si>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</si>
  <si>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</si>
  <si>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</si>
  <si>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</si>
  <si>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</si>
  <si>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</si>
  <si>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</si>
  <si>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</si>
  <si>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</si>
  <si>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</si>
  <si>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</si>
  <si>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</si>
  <si>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</si>
  <si>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</si>
  <si>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</si>
  <si>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</si>
  <si>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</si>
  <si>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</si>
  <si>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</si>
  <si>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</si>
  <si>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</si>
  <si>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</si>
  <si>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</si>
  <si>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</si>
  <si>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</si>
  <si>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</si>
  <si>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</si>
  <si>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</si>
  <si>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</si>
  <si>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</si>
  <si>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</si>
  <si>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</si>
  <si>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</si>
  <si>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</si>
  <si>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</si>
  <si>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</si>
  <si>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</si>
  <si>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</si>
  <si>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</si>
  <si>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</si>
  <si>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</si>
  <si>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</si>
  <si>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</si>
  <si>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</si>
  <si>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</si>
  <si>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</si>
  <si>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</si>
  <si>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</si>
  <si>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</si>
  <si>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</si>
  <si>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</si>
  <si>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</si>
  <si>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</si>
  <si>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</si>
  <si>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</si>
  <si>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</si>
  <si>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</si>
  <si>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</si>
  <si>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</si>
  <si>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</si>
  <si>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</si>
  <si>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</si>
  <si>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</si>
  <si>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</si>
  <si>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</si>
  <si>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</si>
  <si>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</si>
  <si>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</si>
  <si>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</si>
  <si>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</si>
  <si>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</si>
  <si>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</si>
  <si>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</si>
  <si>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</si>
  <si>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</si>
  <si>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</si>
  <si>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</si>
  <si>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</si>
  <si>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</si>
  <si>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</si>
  <si>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</si>
  <si>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</si>
  <si>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</si>
  <si>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</si>
  <si>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</si>
  <si>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</si>
  <si>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</si>
  <si>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</si>
  <si>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</si>
  <si>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</si>
  <si>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</si>
  <si>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</si>
  <si>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</si>
  <si>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</si>
  <si>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</si>
  <si>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</si>
  <si>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</si>
  <si>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</si>
  <si>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</si>
  <si>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</si>
  <si>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</si>
  <si>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</si>
  <si>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</si>
  <si>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</si>
  <si>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</si>
  <si>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</si>
  <si>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</si>
  <si>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</si>
  <si>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</si>
  <si>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</si>
  <si>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</si>
  <si>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</si>
  <si>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</si>
  <si>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</si>
  <si>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</si>
  <si>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</si>
  <si>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</si>
  <si>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</si>
  <si>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</si>
  <si>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</si>
  <si>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</si>
  <si>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</si>
  <si>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</si>
  <si>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</si>
  <si>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</si>
  <si>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</si>
  <si>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</si>
  <si>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</si>
  <si>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</si>
  <si>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</si>
  <si>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</si>
  <si>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</si>
  <si>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</si>
  <si>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</si>
  <si>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</si>
  <si>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</si>
  <si>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</si>
  <si>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</si>
  <si>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</si>
  <si>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</si>
  <si>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</si>
  <si>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</si>
  <si>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</si>
  <si>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</si>
  <si>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</si>
  <si>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</si>
  <si>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</si>
  <si>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</si>
  <si>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</si>
  <si>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</si>
  <si>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</si>
  <si>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</si>
  <si>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</si>
  <si>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</si>
  <si>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</si>
  <si>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</si>
  <si>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</si>
  <si>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</si>
  <si>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</si>
  <si>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</si>
  <si>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</si>
  <si>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</si>
  <si>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</si>
  <si>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</si>
  <si>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</si>
  <si>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</si>
  <si>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</si>
  <si>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</si>
  <si>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</si>
  <si>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</si>
  <si>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</si>
  <si>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</si>
  <si>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</si>
  <si>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</si>
  <si>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</si>
  <si>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</si>
  <si>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</si>
  <si>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</si>
  <si>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</si>
  <si>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</si>
  <si>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</si>
  <si>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</si>
  <si>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</si>
  <si>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</si>
  <si>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</si>
  <si>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</si>
  <si>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</si>
  <si>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</si>
  <si>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----------------------------------------------------------</t>
  </si>
  <si>
    <t>3/1. számú melléklet</t>
  </si>
  <si>
    <t>Irányítószervi támogatás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</si>
  <si>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</si>
  <si>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</si>
  <si>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</si>
  <si>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</si>
  <si>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</si>
  <si>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Keop pályázat (fűtés, villany korszerűsítés)</t>
  </si>
  <si>
    <t>Cikó Község Önkormányzata</t>
  </si>
  <si>
    <t>Cikói Óvoda és Egyésges Óvoda-Bölcsőde</t>
  </si>
  <si>
    <t>3/2. számú melléklet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</si>
  <si>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</si>
  <si>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</si>
  <si>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</si>
  <si>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</si>
  <si>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</si>
  <si>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</si>
  <si>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</si>
  <si>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</si>
  <si>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</si>
  <si>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</si>
  <si>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</si>
  <si>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</si>
  <si>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</si>
  <si>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</si>
  <si>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</si>
  <si>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</si>
  <si>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</si>
  <si>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</si>
  <si>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</si>
  <si>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</si>
  <si>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</si>
  <si>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</si>
  <si>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</si>
  <si>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</si>
  <si>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</si>
  <si>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</si>
  <si>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</si>
  <si>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2014. elötti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</si>
  <si>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</si>
  <si>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</si>
  <si>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</si>
  <si>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</si>
  <si>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</si>
  <si>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</si>
  <si>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</si>
  <si>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</si>
  <si>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</si>
  <si>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</si>
  <si>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</si>
  <si>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</si>
  <si>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</si>
  <si>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</si>
  <si>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</si>
  <si>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</si>
  <si>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</si>
  <si>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</si>
  <si>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</si>
  <si>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</si>
  <si>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</si>
  <si>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</si>
  <si>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</si>
  <si>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</si>
  <si>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</si>
  <si>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>2016. után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</si>
  <si>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</si>
  <si>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</si>
  <si>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</si>
  <si>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</si>
  <si>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</si>
  <si>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</si>
  <si>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</si>
  <si>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</si>
  <si>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</si>
  <si>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</si>
  <si>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</si>
  <si>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</si>
  <si>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</si>
  <si>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</si>
  <si>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</si>
  <si>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</si>
  <si>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</si>
  <si>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</si>
  <si>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</si>
  <si>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</si>
  <si>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</si>
  <si>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</si>
  <si>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</si>
  <si>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</si>
  <si>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</si>
  <si>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</si>
  <si>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</si>
  <si>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</si>
  <si>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</si>
  <si>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</si>
  <si>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</si>
  <si>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</si>
  <si>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>Leader pályázat (Községháza felújítás)</t>
  </si>
  <si>
    <t xml:space="preserve">8. melléklet </t>
  </si>
  <si>
    <t>(intézményi szintű bevételek és kiadások kötelező feladatok, önként vállalt feladatok, állami (államigazgatási) feladatok szerinti bontásban)</t>
  </si>
  <si>
    <t>ezer Forintban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</si>
  <si>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</si>
  <si>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</si>
  <si>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</si>
  <si>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</si>
  <si>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</si>
  <si>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</si>
  <si>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</si>
  <si>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</si>
  <si>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</si>
  <si>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</si>
  <si>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</si>
  <si>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</si>
  <si>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</si>
  <si>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</si>
  <si>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</si>
  <si>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</si>
  <si>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</si>
  <si>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</si>
  <si>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</si>
  <si>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</si>
  <si>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</si>
  <si>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</si>
  <si>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</si>
  <si>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</si>
  <si>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</si>
  <si>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</si>
  <si>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</si>
  <si>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Köznevelési feladatok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</si>
  <si>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</si>
  <si>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</si>
  <si>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</si>
  <si>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</si>
  <si>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6.3.</t>
  </si>
  <si>
    <t>Államháztartáson belüli megelőlegezés</t>
  </si>
  <si>
    <t xml:space="preserve"> Tehetséges Tanulók Alapítványa</t>
  </si>
  <si>
    <t>Cikói Sportegyesület</t>
  </si>
  <si>
    <t>Egyéb szervezetek (Bonyhádi Mozgássér.Egy, Mosolyért Közh.Egy.)</t>
  </si>
  <si>
    <t>Közös Hivatal</t>
  </si>
  <si>
    <t>2015. évi előirányzat</t>
  </si>
  <si>
    <t>2015. évi módosított előirányzat</t>
  </si>
  <si>
    <t>7.3.</t>
  </si>
  <si>
    <t>Finanszírozási előleg visszafizetése</t>
  </si>
  <si>
    <t>2015.évi  előirányzat</t>
  </si>
  <si>
    <t>2015.évi  módosított előirányzat</t>
  </si>
  <si>
    <t>A 2015.évi önkormányzati támogatások  alakulása jogcímenként</t>
  </si>
  <si>
    <t>2015.évi Előirányzat</t>
  </si>
  <si>
    <t>2015.évi Módosított előirányzat</t>
  </si>
  <si>
    <t>Szivattyú</t>
  </si>
  <si>
    <t>Óvodai udvari játékok</t>
  </si>
  <si>
    <t>Ingatlanvásárlás</t>
  </si>
  <si>
    <t>Telekvásárlás</t>
  </si>
  <si>
    <t>Kisértékű tárgyi eszközök beszerzése</t>
  </si>
  <si>
    <t>Önkorm-i épület felújítása (Műv.ház,Könyvtár)</t>
  </si>
  <si>
    <t>Vízrendezés</t>
  </si>
  <si>
    <t>Partfal (Dózsa Gy.u.)</t>
  </si>
  <si>
    <t>Belterületi utak</t>
  </si>
  <si>
    <t>Kút tömedékelés</t>
  </si>
  <si>
    <t>Homlokzat felújítás</t>
  </si>
  <si>
    <t>Külterületi utak</t>
  </si>
  <si>
    <t>Mezőföldi Reg.Víziközm. Kft. karbantartása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</si>
</sst>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5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14" xfId="0" applyNumberFormat="1" applyFont="1" applyBorder="1" applyAlignment="1" applyProtection="1">
      <alignment vertical="center" wrapText="1"/>
      <protection locked="0"/>
    </xf>
    <xf numFmtId="164" fontId="11" fillId="0" borderId="15" xfId="0" applyNumberFormat="1" applyFont="1" applyBorder="1" applyAlignment="1" applyProtection="1">
      <alignment vertical="center" wrapText="1"/>
      <protection locked="0"/>
    </xf>
    <xf numFmtId="164" fontId="11" fillId="0" borderId="16" xfId="0" applyNumberFormat="1" applyFont="1" applyBorder="1" applyAlignment="1" applyProtection="1">
      <alignment vertical="center" wrapText="1"/>
      <protection locked="0"/>
    </xf>
    <xf numFmtId="164" fontId="11" fillId="0" borderId="17" xfId="0" applyNumberFormat="1" applyFont="1" applyBorder="1" applyAlignment="1" applyProtection="1">
      <alignment horizontal="left" vertical="center" wrapText="1"/>
      <protection locked="0"/>
    </xf>
    <xf numFmtId="164" fontId="11" fillId="0" borderId="18" xfId="0" applyNumberFormat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>
      <alignment horizontal="left" vertical="center" wrapText="1" indent="1"/>
    </xf>
    <xf numFmtId="164" fontId="11" fillId="0" borderId="18" xfId="0" applyNumberFormat="1" applyFont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left" vertical="center" wrapText="1" indent="1"/>
      <protection locked="0"/>
    </xf>
    <xf numFmtId="0" fontId="11" fillId="0" borderId="18" xfId="0" applyFont="1" applyBorder="1" applyAlignment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  <protection locked="0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5" fillId="18" borderId="22" xfId="0" applyNumberFormat="1" applyFont="1" applyFill="1" applyBorder="1" applyAlignment="1">
      <alignment horizontal="left" vertical="center" wrapText="1" indent="1"/>
    </xf>
    <xf numFmtId="164" fontId="11" fillId="18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4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4" xfId="56" applyNumberFormat="1" applyFont="1" applyFill="1" applyBorder="1" applyAlignment="1" applyProtection="1">
      <alignment horizontal="centerContinuous" vertical="center"/>
      <protection/>
    </xf>
    <xf numFmtId="164" fontId="11" fillId="0" borderId="25" xfId="0" applyNumberFormat="1" applyFont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Border="1" applyAlignment="1" applyProtection="1">
      <alignment horizontal="left" vertical="center" wrapText="1" indent="1"/>
      <protection/>
    </xf>
    <xf numFmtId="164" fontId="11" fillId="0" borderId="20" xfId="0" applyNumberFormat="1" applyFont="1" applyBorder="1" applyAlignment="1" applyProtection="1">
      <alignment horizontal="left" vertical="center" wrapText="1" indent="1"/>
      <protection/>
    </xf>
    <xf numFmtId="0" fontId="5" fillId="18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2" fillId="0" borderId="11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12" xfId="56" applyFont="1" applyBorder="1" applyAlignment="1" applyProtection="1">
      <alignment horizontal="center" vertical="center" wrapText="1"/>
      <protection/>
    </xf>
    <xf numFmtId="0" fontId="14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18" borderId="26" xfId="56" applyFont="1" applyFill="1" applyBorder="1" applyAlignment="1" applyProtection="1">
      <alignment horizontal="left" vertical="center" wrapText="1" indent="1"/>
      <protection/>
    </xf>
    <xf numFmtId="0" fontId="12" fillId="18" borderId="10" xfId="56" applyFont="1" applyFill="1" applyBorder="1" applyAlignment="1" applyProtection="1">
      <alignment horizontal="left" vertical="center" wrapText="1" indent="1"/>
      <protection/>
    </xf>
    <xf numFmtId="0" fontId="14" fillId="0" borderId="27" xfId="56" applyFont="1" applyFill="1" applyBorder="1" applyAlignment="1" applyProtection="1">
      <alignment horizontal="left" vertical="center" wrapText="1" indent="1"/>
      <protection/>
    </xf>
    <xf numFmtId="0" fontId="14" fillId="0" borderId="15" xfId="56" applyFont="1" applyFill="1" applyBorder="1" applyAlignment="1" applyProtection="1">
      <alignment horizontal="left" vertical="center" wrapText="1" indent="1"/>
      <protection/>
    </xf>
    <xf numFmtId="0" fontId="14" fillId="0" borderId="23" xfId="56" applyFont="1" applyFill="1" applyBorder="1" applyAlignment="1" applyProtection="1">
      <alignment horizontal="left" vertical="center" wrapText="1" indent="1"/>
      <protection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0" fontId="14" fillId="7" borderId="13" xfId="56" applyFont="1" applyFill="1" applyBorder="1" applyAlignment="1" applyProtection="1">
      <alignment horizontal="left" vertical="center" wrapText="1" indent="1"/>
      <protection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15" fillId="18" borderId="1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0" fontId="12" fillId="18" borderId="26" xfId="56" applyFont="1" applyFill="1" applyBorder="1" applyAlignment="1" applyProtection="1">
      <alignment vertical="center" wrapText="1"/>
      <protection/>
    </xf>
    <xf numFmtId="0" fontId="14" fillId="0" borderId="29" xfId="56" applyFont="1" applyFill="1" applyBorder="1" applyAlignment="1" applyProtection="1">
      <alignment horizontal="left" vertical="center" wrapText="1" indent="1"/>
      <protection/>
    </xf>
    <xf numFmtId="0" fontId="12" fillId="18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2" fillId="18" borderId="30" xfId="56" applyFont="1" applyFill="1" applyBorder="1" applyAlignment="1" applyProtection="1">
      <alignment horizontal="left" vertical="center" wrapText="1" indent="1"/>
      <protection/>
    </xf>
    <xf numFmtId="0" fontId="12" fillId="18" borderId="11" xfId="56" applyFont="1" applyFill="1" applyBorder="1" applyAlignment="1" applyProtection="1">
      <alignment horizontal="left" vertical="center" wrapText="1" indent="1"/>
      <protection/>
    </xf>
    <xf numFmtId="49" fontId="14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7" borderId="25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2" fillId="18" borderId="11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left" vertical="center" wrapText="1" indent="1"/>
    </xf>
    <xf numFmtId="0" fontId="11" fillId="18" borderId="27" xfId="0" applyFont="1" applyFill="1" applyBorder="1" applyAlignment="1">
      <alignment horizontal="center" vertical="center" wrapText="1"/>
    </xf>
    <xf numFmtId="0" fontId="18" fillId="18" borderId="19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left" vertical="center" wrapText="1" indent="1"/>
    </xf>
    <xf numFmtId="0" fontId="13" fillId="18" borderId="10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18" borderId="34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8" fillId="18" borderId="27" xfId="0" applyFont="1" applyFill="1" applyBorder="1" applyAlignment="1">
      <alignment horizontal="left" vertical="center" wrapText="1" indent="1"/>
    </xf>
    <xf numFmtId="0" fontId="18" fillId="18" borderId="27" xfId="0" applyFont="1" applyFill="1" applyBorder="1" applyAlignment="1">
      <alignment horizontal="center" vertical="center" wrapText="1"/>
    </xf>
    <xf numFmtId="0" fontId="18" fillId="18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center" vertical="center" wrapText="1"/>
    </xf>
    <xf numFmtId="49" fontId="13" fillId="18" borderId="1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 indent="1"/>
    </xf>
    <xf numFmtId="0" fontId="18" fillId="18" borderId="27" xfId="0" applyFont="1" applyFill="1" applyBorder="1" applyAlignment="1">
      <alignment horizontal="left" vertical="center" wrapText="1" indent="1"/>
    </xf>
    <xf numFmtId="0" fontId="11" fillId="18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Continuous" vertical="center" wrapText="1"/>
    </xf>
    <xf numFmtId="0" fontId="2" fillId="0" borderId="41" xfId="0" applyFont="1" applyFill="1" applyBorder="1" applyAlignment="1">
      <alignment horizontal="centerContinuous" vertical="center" wrapText="1"/>
    </xf>
    <xf numFmtId="0" fontId="2" fillId="0" borderId="32" xfId="0" applyFont="1" applyFill="1" applyBorder="1" applyAlignment="1" applyProtection="1" quotePrefix="1">
      <alignment horizontal="left" vertical="center" indent="1"/>
      <protection/>
    </xf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44" xfId="57" applyFont="1" applyBorder="1" applyAlignment="1" applyProtection="1">
      <alignment horizontal="center" vertical="center"/>
      <protection/>
    </xf>
    <xf numFmtId="0" fontId="0" fillId="0" borderId="25" xfId="57" applyFont="1" applyBorder="1" applyAlignment="1" applyProtection="1">
      <alignment horizontal="center"/>
      <protection/>
    </xf>
    <xf numFmtId="0" fontId="11" fillId="0" borderId="38" xfId="57" applyFont="1" applyBorder="1" applyProtection="1">
      <alignment/>
      <protection locked="0"/>
    </xf>
    <xf numFmtId="164" fontId="11" fillId="0" borderId="28" xfId="57" applyNumberFormat="1" applyFont="1" applyBorder="1" applyProtection="1">
      <alignment/>
      <protection locked="0"/>
    </xf>
    <xf numFmtId="164" fontId="11" fillId="0" borderId="45" xfId="57" applyNumberFormat="1" applyFont="1" applyBorder="1" applyProtection="1">
      <alignment/>
      <protection locked="0"/>
    </xf>
    <xf numFmtId="164" fontId="11" fillId="18" borderId="46" xfId="57" applyNumberFormat="1" applyFont="1" applyFill="1" applyBorder="1" applyProtection="1">
      <alignment/>
      <protection/>
    </xf>
    <xf numFmtId="0" fontId="0" fillId="0" borderId="18" xfId="57" applyFont="1" applyBorder="1" applyAlignment="1" applyProtection="1">
      <alignment horizontal="center"/>
      <protection/>
    </xf>
    <xf numFmtId="0" fontId="11" fillId="0" borderId="47" xfId="57" applyFont="1" applyBorder="1" applyProtection="1">
      <alignment/>
      <protection locked="0"/>
    </xf>
    <xf numFmtId="164" fontId="11" fillId="0" borderId="15" xfId="57" applyNumberFormat="1" applyFont="1" applyBorder="1" applyProtection="1">
      <alignment/>
      <protection locked="0"/>
    </xf>
    <xf numFmtId="164" fontId="11" fillId="18" borderId="48" xfId="57" applyNumberFormat="1" applyFont="1" applyFill="1" applyBorder="1" applyProtection="1">
      <alignment/>
      <protection/>
    </xf>
    <xf numFmtId="164" fontId="11" fillId="0" borderId="47" xfId="57" applyNumberFormat="1" applyFont="1" applyBorder="1" applyProtection="1">
      <alignment/>
      <protection locked="0"/>
    </xf>
    <xf numFmtId="0" fontId="0" fillId="0" borderId="17" xfId="57" applyFont="1" applyBorder="1" applyAlignment="1" applyProtection="1">
      <alignment horizontal="center"/>
      <protection/>
    </xf>
    <xf numFmtId="0" fontId="11" fillId="0" borderId="49" xfId="57" applyFont="1" applyBorder="1" applyProtection="1">
      <alignment/>
      <protection locked="0"/>
    </xf>
    <xf numFmtId="164" fontId="11" fillId="0" borderId="32" xfId="57" applyNumberFormat="1" applyFont="1" applyBorder="1" applyProtection="1">
      <alignment/>
      <protection locked="0"/>
    </xf>
    <xf numFmtId="164" fontId="11" fillId="0" borderId="29" xfId="57" applyNumberFormat="1" applyFont="1" applyBorder="1" applyProtection="1">
      <alignment/>
      <protection locked="0"/>
    </xf>
    <xf numFmtId="164" fontId="11" fillId="0" borderId="49" xfId="57" applyNumberFormat="1" applyFont="1" applyBorder="1" applyProtection="1">
      <alignment/>
      <protection locked="0"/>
    </xf>
    <xf numFmtId="164" fontId="11" fillId="18" borderId="50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18" borderId="51" xfId="57" applyNumberFormat="1" applyFont="1" applyFill="1" applyBorder="1" applyProtection="1">
      <alignment/>
      <protection/>
    </xf>
    <xf numFmtId="164" fontId="5" fillId="18" borderId="10" xfId="57" applyNumberFormat="1" applyFont="1" applyFill="1" applyBorder="1" applyProtection="1">
      <alignment/>
      <protection/>
    </xf>
    <xf numFmtId="164" fontId="5" fillId="18" borderId="31" xfId="57" applyNumberFormat="1" applyFont="1" applyFill="1" applyBorder="1" applyProtection="1">
      <alignment/>
      <protection/>
    </xf>
    <xf numFmtId="164" fontId="5" fillId="18" borderId="44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23" fillId="0" borderId="0" xfId="0" applyNumberFormat="1" applyFont="1" applyAlignment="1">
      <alignment vertical="center"/>
    </xf>
    <xf numFmtId="164" fontId="23" fillId="0" borderId="52" xfId="0" applyNumberFormat="1" applyFont="1" applyBorder="1" applyAlignment="1">
      <alignment horizontal="center" vertical="center"/>
    </xf>
    <xf numFmtId="164" fontId="23" fillId="0" borderId="53" xfId="0" applyNumberFormat="1" applyFont="1" applyBorder="1" applyAlignment="1">
      <alignment horizontal="center" vertical="center"/>
    </xf>
    <xf numFmtId="164" fontId="23" fillId="0" borderId="54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4" xfId="0" applyNumberFormat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5" fillId="0" borderId="44" xfId="0" applyNumberFormat="1" applyFont="1" applyBorder="1" applyAlignment="1">
      <alignment horizontal="left" vertical="center" wrapText="1" indent="1"/>
    </xf>
    <xf numFmtId="164" fontId="11" fillId="21" borderId="10" xfId="0" applyNumberFormat="1" applyFont="1" applyFill="1" applyBorder="1" applyAlignment="1" applyProtection="1">
      <alignment vertical="center" wrapText="1"/>
      <protection/>
    </xf>
    <xf numFmtId="164" fontId="11" fillId="18" borderId="44" xfId="0" applyNumberFormat="1" applyFont="1" applyFill="1" applyBorder="1" applyAlignment="1" applyProtection="1">
      <alignment vertical="center" wrapText="1"/>
      <protection/>
    </xf>
    <xf numFmtId="164" fontId="11" fillId="18" borderId="11" xfId="0" applyNumberFormat="1" applyFont="1" applyFill="1" applyBorder="1" applyAlignment="1" applyProtection="1">
      <alignment vertical="center" wrapText="1"/>
      <protection/>
    </xf>
    <xf numFmtId="164" fontId="11" fillId="18" borderId="10" xfId="0" applyNumberFormat="1" applyFont="1" applyFill="1" applyBorder="1" applyAlignment="1" applyProtection="1">
      <alignment vertical="center" wrapText="1"/>
      <protection/>
    </xf>
    <xf numFmtId="164" fontId="11" fillId="18" borderId="12" xfId="0" applyNumberFormat="1" applyFont="1" applyFill="1" applyBorder="1" applyAlignment="1" applyProtection="1">
      <alignment vertical="center" wrapText="1"/>
      <protection/>
    </xf>
    <xf numFmtId="164" fontId="11" fillId="18" borderId="44" xfId="0" applyNumberFormat="1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11" fillId="0" borderId="48" xfId="0" applyNumberFormat="1" applyFont="1" applyBorder="1" applyAlignment="1" applyProtection="1">
      <alignment horizontal="left" vertical="center" wrapText="1" indent="1"/>
      <protection locked="0"/>
    </xf>
    <xf numFmtId="165" fontId="11" fillId="0" borderId="15" xfId="0" applyNumberFormat="1" applyFont="1" applyBorder="1" applyAlignment="1" applyProtection="1">
      <alignment vertical="center" wrapText="1"/>
      <protection locked="0"/>
    </xf>
    <xf numFmtId="164" fontId="11" fillId="0" borderId="48" xfId="0" applyNumberFormat="1" applyFont="1" applyBorder="1" applyAlignment="1" applyProtection="1">
      <alignment vertical="center" wrapText="1"/>
      <protection locked="0"/>
    </xf>
    <xf numFmtId="164" fontId="11" fillId="0" borderId="18" xfId="0" applyNumberFormat="1" applyFont="1" applyBorder="1" applyAlignment="1" applyProtection="1">
      <alignment vertical="center" wrapText="1"/>
      <protection locked="0"/>
    </xf>
    <xf numFmtId="164" fontId="11" fillId="18" borderId="48" xfId="0" applyNumberFormat="1" applyFont="1" applyFill="1" applyBorder="1" applyAlignment="1">
      <alignment vertical="center" wrapText="1"/>
    </xf>
    <xf numFmtId="164" fontId="5" fillId="0" borderId="44" xfId="0" applyNumberFormat="1" applyFont="1" applyBorder="1" applyAlignment="1" applyProtection="1">
      <alignment horizontal="left" vertical="center" wrapText="1" indent="1"/>
      <protection locked="0"/>
    </xf>
    <xf numFmtId="164" fontId="11" fillId="0" borderId="48" xfId="0" applyNumberFormat="1" applyFont="1" applyBorder="1" applyAlignment="1">
      <alignment horizontal="left" vertical="center" wrapText="1" indent="1"/>
    </xf>
    <xf numFmtId="164" fontId="11" fillId="21" borderId="31" xfId="0" applyNumberFormat="1" applyFont="1" applyFill="1" applyBorder="1" applyAlignment="1" applyProtection="1">
      <alignment vertical="center" wrapText="1"/>
      <protection/>
    </xf>
    <xf numFmtId="164" fontId="11" fillId="18" borderId="43" xfId="0" applyNumberFormat="1" applyFont="1" applyFill="1" applyBorder="1" applyAlignment="1" applyProtection="1">
      <alignment vertical="center" wrapText="1"/>
      <protection/>
    </xf>
    <xf numFmtId="164" fontId="11" fillId="18" borderId="31" xfId="0" applyNumberFormat="1" applyFont="1" applyFill="1" applyBorder="1" applyAlignment="1" applyProtection="1">
      <alignment vertical="center" wrapText="1"/>
      <protection/>
    </xf>
    <xf numFmtId="164" fontId="5" fillId="0" borderId="39" xfId="0" applyNumberFormat="1" applyFont="1" applyBorder="1" applyAlignment="1">
      <alignment horizontal="centerContinuous" vertical="center"/>
    </xf>
    <xf numFmtId="164" fontId="5" fillId="0" borderId="33" xfId="0" applyNumberFormat="1" applyFont="1" applyBorder="1" applyAlignment="1">
      <alignment horizontal="centerContinuous" vertical="center"/>
    </xf>
    <xf numFmtId="164" fontId="5" fillId="0" borderId="56" xfId="0" applyNumberFormat="1" applyFont="1" applyBorder="1" applyAlignment="1">
      <alignment horizontal="centerContinuous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1" fillId="20" borderId="44" xfId="0" applyNumberFormat="1" applyFont="1" applyFill="1" applyBorder="1" applyAlignment="1">
      <alignment vertical="center" wrapText="1"/>
    </xf>
    <xf numFmtId="164" fontId="11" fillId="20" borderId="51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0" borderId="18" xfId="0" applyNumberFormat="1" applyFont="1" applyBorder="1" applyAlignment="1">
      <alignment horizontal="center" vertical="center" wrapText="1"/>
    </xf>
    <xf numFmtId="165" fontId="11" fillId="0" borderId="48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174" fontId="5" fillId="18" borderId="12" xfId="4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13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11" fillId="0" borderId="15" xfId="0" applyFont="1" applyBorder="1" applyAlignment="1" applyProtection="1">
      <alignment vertical="center" wrapText="1"/>
      <protection locked="0"/>
    </xf>
    <xf numFmtId="0" fontId="0" fillId="18" borderId="11" xfId="0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vertical="center" wrapText="1"/>
    </xf>
    <xf numFmtId="164" fontId="5" fillId="18" borderId="23" xfId="0" applyNumberFormat="1" applyFont="1" applyFill="1" applyBorder="1" applyAlignment="1">
      <alignment vertical="center" wrapText="1"/>
    </xf>
    <xf numFmtId="164" fontId="5" fillId="18" borderId="57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4" fillId="0" borderId="0" xfId="0" applyNumberFormat="1" applyFont="1" applyAlignment="1">
      <alignment horizontal="right"/>
    </xf>
    <xf numFmtId="0" fontId="2" fillId="0" borderId="30" xfId="57" applyFont="1" applyBorder="1" applyAlignment="1" applyProtection="1">
      <alignment horizontal="center" vertical="center" wrapText="1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58" xfId="57" applyFont="1" applyBorder="1" applyAlignment="1" applyProtection="1">
      <alignment horizontal="center" vertical="center"/>
      <protection/>
    </xf>
    <xf numFmtId="0" fontId="19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3" fillId="0" borderId="10" xfId="57" applyFont="1" applyBorder="1" applyAlignment="1" applyProtection="1">
      <alignment horizontal="left" vertical="center" indent="1"/>
      <protection/>
    </xf>
    <xf numFmtId="164" fontId="11" fillId="0" borderId="10" xfId="57" applyNumberFormat="1" applyFont="1" applyBorder="1" applyAlignment="1" applyProtection="1">
      <alignment vertical="center"/>
      <protection/>
    </xf>
    <xf numFmtId="164" fontId="11" fillId="0" borderId="12" xfId="57" applyNumberFormat="1" applyFont="1" applyFill="1" applyBorder="1" applyAlignment="1" applyProtection="1">
      <alignment vertical="center"/>
      <protection/>
    </xf>
    <xf numFmtId="0" fontId="19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18" xfId="57" applyFont="1" applyBorder="1" applyAlignment="1" applyProtection="1">
      <alignment horizontal="left" vertical="center" indent="1"/>
      <protection/>
    </xf>
    <xf numFmtId="0" fontId="11" fillId="0" borderId="15" xfId="57" applyFont="1" applyBorder="1" applyAlignment="1" applyProtection="1">
      <alignment horizontal="left" vertical="center" indent="1"/>
      <protection locked="0"/>
    </xf>
    <xf numFmtId="164" fontId="11" fillId="0" borderId="15" xfId="57" applyNumberFormat="1" applyFont="1" applyBorder="1" applyAlignment="1" applyProtection="1">
      <alignment vertical="center"/>
      <protection locked="0"/>
    </xf>
    <xf numFmtId="164" fontId="11" fillId="18" borderId="16" xfId="57" applyNumberFormat="1" applyFont="1" applyFill="1" applyBorder="1" applyAlignment="1" applyProtection="1">
      <alignment vertical="center"/>
      <protection/>
    </xf>
    <xf numFmtId="0" fontId="19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19" xfId="57" applyFont="1" applyBorder="1" applyAlignment="1" applyProtection="1">
      <alignment horizontal="left" vertical="center" indent="1"/>
      <protection/>
    </xf>
    <xf numFmtId="0" fontId="11" fillId="0" borderId="13" xfId="57" applyFont="1" applyBorder="1" applyAlignment="1" applyProtection="1">
      <alignment horizontal="left" vertical="center" indent="1"/>
      <protection locked="0"/>
    </xf>
    <xf numFmtId="164" fontId="11" fillId="0" borderId="13" xfId="57" applyNumberFormat="1" applyFont="1" applyBorder="1" applyAlignment="1" applyProtection="1">
      <alignment vertical="center"/>
      <protection locked="0"/>
    </xf>
    <xf numFmtId="164" fontId="11" fillId="18" borderId="14" xfId="57" applyNumberFormat="1" applyFont="1" applyFill="1" applyBorder="1" applyAlignment="1" applyProtection="1">
      <alignment vertical="center"/>
      <protection/>
    </xf>
    <xf numFmtId="0" fontId="11" fillId="0" borderId="29" xfId="57" applyFont="1" applyBorder="1" applyAlignment="1" applyProtection="1">
      <alignment horizontal="left" vertical="center" indent="1"/>
      <protection locked="0"/>
    </xf>
    <xf numFmtId="164" fontId="11" fillId="0" borderId="29" xfId="57" applyNumberFormat="1" applyFont="1" applyBorder="1" applyAlignment="1" applyProtection="1">
      <alignment vertical="center"/>
      <protection locked="0"/>
    </xf>
    <xf numFmtId="164" fontId="11" fillId="18" borderId="59" xfId="57" applyNumberFormat="1" applyFont="1" applyFill="1" applyBorder="1" applyAlignment="1" applyProtection="1">
      <alignment vertical="center"/>
      <protection/>
    </xf>
    <xf numFmtId="0" fontId="5" fillId="18" borderId="10" xfId="57" applyFont="1" applyFill="1" applyBorder="1" applyAlignment="1" applyProtection="1">
      <alignment horizontal="left" vertical="center" indent="1"/>
      <protection/>
    </xf>
    <xf numFmtId="164" fontId="5" fillId="18" borderId="10" xfId="57" applyNumberFormat="1" applyFont="1" applyFill="1" applyBorder="1" applyAlignment="1" applyProtection="1">
      <alignment vertical="center"/>
      <protection/>
    </xf>
    <xf numFmtId="164" fontId="5" fillId="18" borderId="12" xfId="57" applyNumberFormat="1" applyFont="1" applyFill="1" applyBorder="1" applyAlignment="1" applyProtection="1">
      <alignment vertical="center"/>
      <protection/>
    </xf>
    <xf numFmtId="0" fontId="13" fillId="0" borderId="10" xfId="57" applyFont="1" applyFill="1" applyBorder="1" applyAlignment="1" applyProtection="1">
      <alignment horizontal="left" vertical="center" indent="1"/>
      <protection/>
    </xf>
    <xf numFmtId="164" fontId="11" fillId="0" borderId="10" xfId="57" applyNumberFormat="1" applyFont="1" applyFill="1" applyBorder="1" applyAlignment="1" applyProtection="1">
      <alignment vertical="center"/>
      <protection/>
    </xf>
    <xf numFmtId="0" fontId="0" fillId="0" borderId="25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19" fillId="0" borderId="0" xfId="57" applyFont="1" applyProtection="1">
      <alignment/>
      <protection locked="0"/>
    </xf>
    <xf numFmtId="0" fontId="11" fillId="0" borderId="27" xfId="57" applyFont="1" applyBorder="1" applyAlignment="1" applyProtection="1">
      <alignment horizontal="left" vertical="center" indent="1"/>
      <protection/>
    </xf>
    <xf numFmtId="164" fontId="11" fillId="0" borderId="27" xfId="57" applyNumberFormat="1" applyFont="1" applyBorder="1" applyAlignment="1" applyProtection="1">
      <alignment vertical="center"/>
      <protection locked="0"/>
    </xf>
    <xf numFmtId="164" fontId="11" fillId="18" borderId="6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18" borderId="10" xfId="57" applyFont="1" applyFill="1" applyBorder="1" applyAlignment="1" applyProtection="1">
      <alignment horizontal="left" indent="1"/>
      <protection locked="0"/>
    </xf>
    <xf numFmtId="164" fontId="2" fillId="18" borderId="10" xfId="57" applyNumberFormat="1" applyFont="1" applyFill="1" applyBorder="1" applyProtection="1">
      <alignment/>
      <protection/>
    </xf>
    <xf numFmtId="164" fontId="2" fillId="18" borderId="12" xfId="57" applyNumberFormat="1" applyFont="1" applyFill="1" applyBorder="1" applyProtection="1">
      <alignment/>
      <protection/>
    </xf>
    <xf numFmtId="0" fontId="2" fillId="18" borderId="11" xfId="57" applyFont="1" applyFill="1" applyBorder="1" applyProtection="1">
      <alignment/>
      <protection locked="0"/>
    </xf>
    <xf numFmtId="0" fontId="2" fillId="18" borderId="10" xfId="57" applyFont="1" applyFill="1" applyBorder="1" applyProtection="1">
      <alignment/>
      <protection locked="0"/>
    </xf>
    <xf numFmtId="164" fontId="2" fillId="18" borderId="10" xfId="57" applyNumberFormat="1" applyFont="1" applyFill="1" applyBorder="1" applyProtection="1">
      <alignment/>
      <protection locked="0"/>
    </xf>
    <xf numFmtId="0" fontId="23" fillId="18" borderId="12" xfId="57" applyFont="1" applyFill="1" applyBorder="1" applyProtection="1">
      <alignment/>
      <protection/>
    </xf>
    <xf numFmtId="0" fontId="25" fillId="0" borderId="18" xfId="0" applyFont="1" applyBorder="1" applyAlignment="1">
      <alignment vertical="center"/>
    </xf>
    <xf numFmtId="174" fontId="25" fillId="0" borderId="15" xfId="40" applyNumberFormat="1" applyFont="1" applyBorder="1" applyAlignment="1">
      <alignment vertical="center"/>
    </xf>
    <xf numFmtId="0" fontId="11" fillId="0" borderId="25" xfId="0" applyFont="1" applyBorder="1" applyAlignment="1" applyProtection="1">
      <alignment horizontal="left" vertical="center" wrapText="1" indent="1"/>
      <protection locked="0"/>
    </xf>
    <xf numFmtId="174" fontId="25" fillId="0" borderId="16" xfId="40" applyNumberFormat="1" applyFont="1" applyBorder="1" applyAlignment="1">
      <alignment vertical="center"/>
    </xf>
    <xf numFmtId="174" fontId="11" fillId="0" borderId="45" xfId="40" applyNumberFormat="1" applyFont="1" applyBorder="1" applyAlignment="1" applyProtection="1">
      <alignment vertical="center" wrapText="1"/>
      <protection locked="0"/>
    </xf>
    <xf numFmtId="174" fontId="0" fillId="0" borderId="14" xfId="40" applyNumberFormat="1" applyFont="1" applyBorder="1" applyAlignment="1">
      <alignment vertical="center" wrapText="1"/>
    </xf>
    <xf numFmtId="174" fontId="11" fillId="0" borderId="47" xfId="40" applyNumberFormat="1" applyFont="1" applyBorder="1" applyAlignment="1" applyProtection="1">
      <alignment vertical="center" wrapText="1"/>
      <protection locked="0"/>
    </xf>
    <xf numFmtId="174" fontId="0" fillId="0" borderId="16" xfId="40" applyNumberFormat="1" applyFont="1" applyBorder="1" applyAlignment="1">
      <alignment vertical="center" wrapText="1"/>
    </xf>
    <xf numFmtId="174" fontId="5" fillId="18" borderId="31" xfId="40" applyNumberFormat="1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left" vertical="center" wrapText="1"/>
      <protection/>
    </xf>
    <xf numFmtId="0" fontId="28" fillId="22" borderId="37" xfId="0" applyFont="1" applyFill="1" applyBorder="1" applyAlignment="1" applyProtection="1">
      <alignment horizontal="left" vertical="center" wrapText="1"/>
      <protection/>
    </xf>
    <xf numFmtId="0" fontId="30" fillId="22" borderId="15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181" fontId="29" fillId="0" borderId="0" xfId="0" applyNumberFormat="1" applyFont="1" applyFill="1" applyAlignment="1">
      <alignment/>
    </xf>
    <xf numFmtId="0" fontId="12" fillId="0" borderId="31" xfId="56" applyFont="1" applyBorder="1" applyAlignment="1" applyProtection="1">
      <alignment horizontal="center" vertical="center" wrapText="1"/>
      <protection/>
    </xf>
    <xf numFmtId="174" fontId="12" fillId="18" borderId="10" xfId="40" applyNumberFormat="1" applyFont="1" applyFill="1" applyBorder="1" applyAlignment="1" applyProtection="1">
      <alignment horizontal="center" vertical="center" wrapText="1"/>
      <protection/>
    </xf>
    <xf numFmtId="174" fontId="14" fillId="0" borderId="61" xfId="40" applyNumberFormat="1" applyFont="1" applyFill="1" applyBorder="1" applyAlignment="1" applyProtection="1">
      <alignment horizontal="center" vertical="center" wrapText="1"/>
      <protection/>
    </xf>
    <xf numFmtId="174" fontId="14" fillId="0" borderId="47" xfId="40" applyNumberFormat="1" applyFont="1" applyFill="1" applyBorder="1" applyAlignment="1" applyProtection="1">
      <alignment horizontal="center" vertical="center" wrapText="1"/>
      <protection/>
    </xf>
    <xf numFmtId="174" fontId="14" fillId="0" borderId="62" xfId="40" applyNumberFormat="1" applyFont="1" applyFill="1" applyBorder="1" applyAlignment="1" applyProtection="1">
      <alignment horizontal="center" vertical="center" wrapText="1"/>
      <protection/>
    </xf>
    <xf numFmtId="174" fontId="12" fillId="18" borderId="31" xfId="40" applyNumberFormat="1" applyFont="1" applyFill="1" applyBorder="1" applyAlignment="1" applyProtection="1">
      <alignment horizontal="center" vertical="center" wrapText="1"/>
      <protection/>
    </xf>
    <xf numFmtId="174" fontId="14" fillId="0" borderId="38" xfId="40" applyNumberFormat="1" applyFont="1" applyFill="1" applyBorder="1" applyAlignment="1" applyProtection="1">
      <alignment horizontal="center" vertical="center" wrapText="1"/>
      <protection/>
    </xf>
    <xf numFmtId="174" fontId="14" fillId="0" borderId="15" xfId="40" applyNumberFormat="1" applyFont="1" applyFill="1" applyBorder="1" applyAlignment="1" applyProtection="1">
      <alignment horizontal="center" vertical="center" wrapText="1"/>
      <protection/>
    </xf>
    <xf numFmtId="174" fontId="11" fillId="0" borderId="47" xfId="40" applyNumberFormat="1" applyFont="1" applyFill="1" applyBorder="1" applyAlignment="1">
      <alignment horizontal="center" vertical="center" wrapText="1"/>
    </xf>
    <xf numFmtId="174" fontId="14" fillId="0" borderId="47" xfId="40" applyNumberFormat="1" applyFont="1" applyFill="1" applyBorder="1" applyAlignment="1" applyProtection="1">
      <alignment horizontal="center" vertical="center" wrapText="1"/>
      <protection/>
    </xf>
    <xf numFmtId="174" fontId="14" fillId="0" borderId="49" xfId="40" applyNumberFormat="1" applyFont="1" applyFill="1" applyBorder="1" applyAlignment="1" applyProtection="1">
      <alignment horizontal="center" vertical="center" wrapText="1"/>
      <protection/>
    </xf>
    <xf numFmtId="174" fontId="14" fillId="0" borderId="45" xfId="40" applyNumberFormat="1" applyFont="1" applyFill="1" applyBorder="1" applyAlignment="1" applyProtection="1">
      <alignment horizontal="center" vertical="center" wrapText="1"/>
      <protection/>
    </xf>
    <xf numFmtId="174" fontId="14" fillId="7" borderId="13" xfId="40" applyNumberFormat="1" applyFont="1" applyFill="1" applyBorder="1" applyAlignment="1" applyProtection="1">
      <alignment horizontal="center" vertical="center" wrapText="1"/>
      <protection/>
    </xf>
    <xf numFmtId="174" fontId="16" fillId="0" borderId="61" xfId="40" applyNumberFormat="1" applyFont="1" applyFill="1" applyBorder="1" applyAlignment="1" applyProtection="1">
      <alignment horizontal="center" vertical="center" wrapText="1"/>
      <protection/>
    </xf>
    <xf numFmtId="174" fontId="16" fillId="0" borderId="47" xfId="40" applyNumberFormat="1" applyFont="1" applyFill="1" applyBorder="1" applyAlignment="1" applyProtection="1">
      <alignment horizontal="center" vertical="center" wrapText="1"/>
      <protection/>
    </xf>
    <xf numFmtId="0" fontId="2" fillId="0" borderId="63" xfId="56" applyFont="1" applyBorder="1" applyAlignment="1" applyProtection="1">
      <alignment horizontal="center" vertical="center" wrapText="1"/>
      <protection/>
    </xf>
    <xf numFmtId="174" fontId="12" fillId="18" borderId="26" xfId="40" applyNumberFormat="1" applyFont="1" applyFill="1" applyBorder="1" applyAlignment="1" applyProtection="1">
      <alignment horizontal="center" vertical="center" wrapText="1"/>
      <protection/>
    </xf>
    <xf numFmtId="174" fontId="12" fillId="18" borderId="10" xfId="40" applyNumberFormat="1" applyFont="1" applyFill="1" applyBorder="1" applyAlignment="1" applyProtection="1">
      <alignment horizontal="center" vertical="center" wrapText="1"/>
      <protection locked="0"/>
    </xf>
    <xf numFmtId="174" fontId="12" fillId="18" borderId="12" xfId="40" applyNumberFormat="1" applyFont="1" applyFill="1" applyBorder="1" applyAlignment="1" applyProtection="1">
      <alignment horizontal="center" vertical="center" wrapText="1"/>
      <protection/>
    </xf>
    <xf numFmtId="0" fontId="14" fillId="0" borderId="24" xfId="56" applyFont="1" applyFill="1" applyBorder="1" applyAlignment="1" applyProtection="1">
      <alignment horizontal="left" indent="1"/>
      <protection/>
    </xf>
    <xf numFmtId="174" fontId="14" fillId="0" borderId="32" xfId="40" applyNumberFormat="1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>
      <alignment horizontal="left" vertical="center" wrapText="1" indent="1"/>
    </xf>
    <xf numFmtId="0" fontId="11" fillId="0" borderId="28" xfId="56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174" fontId="4" fillId="0" borderId="0" xfId="40" applyNumberFormat="1" applyFont="1" applyFill="1" applyBorder="1" applyAlignment="1" applyProtection="1">
      <alignment vertical="center" wrapText="1"/>
      <protection/>
    </xf>
    <xf numFmtId="174" fontId="1" fillId="0" borderId="0" xfId="40" applyNumberFormat="1" applyFont="1" applyFill="1" applyAlignment="1" applyProtection="1">
      <alignment/>
      <protection/>
    </xf>
    <xf numFmtId="174" fontId="4" fillId="0" borderId="0" xfId="40" applyNumberFormat="1" applyFont="1" applyFill="1" applyBorder="1" applyAlignment="1" applyProtection="1">
      <alignment horizontal="centerContinuous" vertical="center"/>
      <protection/>
    </xf>
    <xf numFmtId="174" fontId="4" fillId="0" borderId="24" xfId="40" applyNumberFormat="1" applyFont="1" applyFill="1" applyBorder="1" applyAlignment="1" applyProtection="1">
      <alignment horizontal="centerContinuous" vertical="center"/>
      <protection/>
    </xf>
    <xf numFmtId="174" fontId="2" fillId="0" borderId="10" xfId="40" applyNumberFormat="1" applyFont="1" applyBorder="1" applyAlignment="1" applyProtection="1">
      <alignment horizontal="center" vertical="center" wrapText="1"/>
      <protection/>
    </xf>
    <xf numFmtId="215" fontId="12" fillId="0" borderId="31" xfId="40" applyNumberFormat="1" applyFont="1" applyFill="1" applyBorder="1" applyAlignment="1" applyProtection="1">
      <alignment horizontal="center" vertical="center" wrapText="1"/>
      <protection/>
    </xf>
    <xf numFmtId="215" fontId="12" fillId="0" borderId="12" xfId="40" applyNumberFormat="1" applyFont="1" applyFill="1" applyBorder="1" applyAlignment="1" applyProtection="1">
      <alignment horizontal="center" vertical="center" wrapText="1"/>
      <protection/>
    </xf>
    <xf numFmtId="174" fontId="12" fillId="18" borderId="64" xfId="40" applyNumberFormat="1" applyFont="1" applyFill="1" applyBorder="1" applyAlignment="1" applyProtection="1">
      <alignment horizontal="center" vertical="center" wrapText="1"/>
      <protection/>
    </xf>
    <xf numFmtId="174" fontId="14" fillId="0" borderId="49" xfId="40" applyNumberFormat="1" applyFont="1" applyFill="1" applyBorder="1" applyAlignment="1" applyProtection="1">
      <alignment horizontal="center" vertical="center" wrapText="1"/>
      <protection/>
    </xf>
    <xf numFmtId="0" fontId="14" fillId="0" borderId="35" xfId="56" applyFont="1" applyFill="1" applyBorder="1" applyAlignment="1" applyProtection="1">
      <alignment horizontal="left" vertical="center" wrapText="1" indent="1"/>
      <protection/>
    </xf>
    <xf numFmtId="174" fontId="14" fillId="0" borderId="15" xfId="40" applyNumberFormat="1" applyFont="1" applyBorder="1" applyAlignment="1" applyProtection="1">
      <alignment horizontal="center" vertical="center" wrapText="1"/>
      <protection/>
    </xf>
    <xf numFmtId="0" fontId="0" fillId="0" borderId="0" xfId="56" applyFont="1">
      <alignment/>
      <protection/>
    </xf>
    <xf numFmtId="174" fontId="12" fillId="18" borderId="63" xfId="40" applyNumberFormat="1" applyFont="1" applyFill="1" applyBorder="1" applyAlignment="1" applyProtection="1">
      <alignment horizontal="center" vertical="center" wrapText="1"/>
      <protection locked="0"/>
    </xf>
    <xf numFmtId="174" fontId="14" fillId="0" borderId="60" xfId="40" applyNumberFormat="1" applyFont="1" applyFill="1" applyBorder="1" applyAlignment="1" applyProtection="1">
      <alignment horizontal="center" vertical="center" wrapText="1"/>
      <protection/>
    </xf>
    <xf numFmtId="174" fontId="14" fillId="0" borderId="16" xfId="40" applyNumberFormat="1" applyFont="1" applyFill="1" applyBorder="1" applyAlignment="1" applyProtection="1">
      <alignment horizontal="center" vertical="center" wrapText="1"/>
      <protection/>
    </xf>
    <xf numFmtId="174" fontId="14" fillId="0" borderId="57" xfId="40" applyNumberFormat="1" applyFont="1" applyFill="1" applyBorder="1" applyAlignment="1" applyProtection="1">
      <alignment horizontal="center" vertical="center" wrapText="1"/>
      <protection/>
    </xf>
    <xf numFmtId="174" fontId="14" fillId="0" borderId="65" xfId="40" applyNumberFormat="1" applyFont="1" applyFill="1" applyBorder="1" applyAlignment="1" applyProtection="1">
      <alignment horizontal="center" vertical="center" wrapText="1"/>
      <protection/>
    </xf>
    <xf numFmtId="174" fontId="14" fillId="0" borderId="66" xfId="40" applyNumberFormat="1" applyFont="1" applyFill="1" applyBorder="1" applyAlignment="1" applyProtection="1">
      <alignment horizontal="center"/>
      <protection/>
    </xf>
    <xf numFmtId="174" fontId="11" fillId="0" borderId="16" xfId="40" applyNumberFormat="1" applyFont="1" applyFill="1" applyBorder="1" applyAlignment="1">
      <alignment horizontal="center" vertical="center" wrapText="1"/>
    </xf>
    <xf numFmtId="174" fontId="14" fillId="0" borderId="16" xfId="40" applyNumberFormat="1" applyFont="1" applyFill="1" applyBorder="1" applyAlignment="1" applyProtection="1">
      <alignment horizontal="center" vertical="center" wrapText="1"/>
      <protection/>
    </xf>
    <xf numFmtId="174" fontId="14" fillId="0" borderId="59" xfId="40" applyNumberFormat="1" applyFont="1" applyFill="1" applyBorder="1" applyAlignment="1" applyProtection="1">
      <alignment horizontal="center" vertical="center" wrapText="1"/>
      <protection/>
    </xf>
    <xf numFmtId="174" fontId="14" fillId="0" borderId="14" xfId="40" applyNumberFormat="1" applyFont="1" applyFill="1" applyBorder="1" applyAlignment="1" applyProtection="1">
      <alignment horizontal="center" vertical="center" wrapText="1"/>
      <protection/>
    </xf>
    <xf numFmtId="174" fontId="14" fillId="7" borderId="14" xfId="40" applyNumberFormat="1" applyFont="1" applyFill="1" applyBorder="1" applyAlignment="1" applyProtection="1">
      <alignment horizontal="center" vertical="center" wrapText="1"/>
      <protection/>
    </xf>
    <xf numFmtId="174" fontId="16" fillId="0" borderId="60" xfId="40" applyNumberFormat="1" applyFont="1" applyFill="1" applyBorder="1" applyAlignment="1" applyProtection="1">
      <alignment horizontal="center" vertical="center" wrapText="1"/>
      <protection/>
    </xf>
    <xf numFmtId="174" fontId="16" fillId="0" borderId="16" xfId="40" applyNumberFormat="1" applyFont="1" applyFill="1" applyBorder="1" applyAlignment="1" applyProtection="1">
      <alignment horizontal="center" vertical="center" wrapText="1"/>
      <protection/>
    </xf>
    <xf numFmtId="174" fontId="2" fillId="0" borderId="12" xfId="40" applyNumberFormat="1" applyFont="1" applyBorder="1" applyAlignment="1" applyProtection="1">
      <alignment horizontal="center" vertical="center" wrapText="1"/>
      <protection/>
    </xf>
    <xf numFmtId="174" fontId="14" fillId="0" borderId="59" xfId="40" applyNumberFormat="1" applyFont="1" applyFill="1" applyBorder="1" applyAlignment="1" applyProtection="1">
      <alignment horizontal="center" vertical="center" wrapText="1"/>
      <protection/>
    </xf>
    <xf numFmtId="0" fontId="14" fillId="0" borderId="0" xfId="56" applyFont="1" applyBorder="1" applyAlignment="1" applyProtection="1">
      <alignment horizontal="left" indent="1"/>
      <protection/>
    </xf>
    <xf numFmtId="174" fontId="14" fillId="0" borderId="16" xfId="4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Continuous" vertical="center"/>
    </xf>
    <xf numFmtId="174" fontId="0" fillId="0" borderId="16" xfId="4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174" fontId="0" fillId="0" borderId="59" xfId="40" applyNumberFormat="1" applyFont="1" applyFill="1" applyBorder="1" applyAlignment="1">
      <alignment horizontal="center" vertical="center" wrapText="1"/>
    </xf>
    <xf numFmtId="174" fontId="2" fillId="0" borderId="12" xfId="0" applyNumberFormat="1" applyFont="1" applyBorder="1" applyAlignment="1" applyProtection="1">
      <alignment vertical="center"/>
      <protection/>
    </xf>
    <xf numFmtId="174" fontId="0" fillId="0" borderId="14" xfId="40" applyNumberFormat="1" applyFont="1" applyFill="1" applyBorder="1" applyAlignment="1">
      <alignment horizontal="center" vertical="center" wrapText="1"/>
    </xf>
    <xf numFmtId="174" fontId="0" fillId="0" borderId="67" xfId="40" applyNumberFormat="1" applyFont="1" applyFill="1" applyBorder="1" applyAlignment="1">
      <alignment horizontal="center" vertical="center" wrapText="1"/>
    </xf>
    <xf numFmtId="174" fontId="0" fillId="0" borderId="35" xfId="40" applyNumberFormat="1" applyFont="1" applyFill="1" applyBorder="1" applyAlignment="1">
      <alignment horizontal="center" vertical="center" wrapText="1"/>
    </xf>
    <xf numFmtId="174" fontId="0" fillId="0" borderId="68" xfId="40" applyNumberFormat="1" applyFont="1" applyFill="1" applyBorder="1" applyAlignment="1">
      <alignment horizontal="center" vertical="center" wrapText="1"/>
    </xf>
    <xf numFmtId="174" fontId="9" fillId="16" borderId="51" xfId="40" applyNumberFormat="1" applyFont="1" applyFill="1" applyBorder="1" applyAlignment="1" applyProtection="1">
      <alignment horizontal="right" vertical="center" wrapText="1"/>
      <protection/>
    </xf>
    <xf numFmtId="0" fontId="0" fillId="0" borderId="46" xfId="0" applyFont="1" applyFill="1" applyBorder="1" applyAlignment="1">
      <alignment horizontal="left" vertical="center" wrapText="1" indent="1"/>
    </xf>
    <xf numFmtId="0" fontId="0" fillId="0" borderId="48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164" fontId="2" fillId="16" borderId="44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24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74" fontId="13" fillId="18" borderId="10" xfId="40" applyNumberFormat="1" applyFont="1" applyFill="1" applyBorder="1" applyAlignment="1" applyProtection="1">
      <alignment horizontal="center" vertical="center" wrapText="1"/>
      <protection/>
    </xf>
    <xf numFmtId="174" fontId="13" fillId="18" borderId="10" xfId="40" applyNumberFormat="1" applyFont="1" applyFill="1" applyBorder="1" applyAlignment="1">
      <alignment horizontal="center" vertical="center" wrapText="1"/>
    </xf>
    <xf numFmtId="174" fontId="13" fillId="18" borderId="63" xfId="40" applyNumberFormat="1" applyFont="1" applyFill="1" applyBorder="1" applyAlignment="1">
      <alignment horizontal="center" vertical="center" wrapText="1"/>
    </xf>
    <xf numFmtId="174" fontId="11" fillId="0" borderId="38" xfId="40" applyNumberFormat="1" applyFont="1" applyFill="1" applyBorder="1" applyAlignment="1">
      <alignment horizontal="center" vertical="center" wrapText="1"/>
    </xf>
    <xf numFmtId="174" fontId="11" fillId="0" borderId="61" xfId="40" applyNumberFormat="1" applyFont="1" applyFill="1" applyBorder="1" applyAlignment="1">
      <alignment horizontal="center" vertical="center" wrapText="1"/>
    </xf>
    <xf numFmtId="174" fontId="11" fillId="0" borderId="45" xfId="40" applyNumberFormat="1" applyFont="1" applyFill="1" applyBorder="1" applyAlignment="1">
      <alignment horizontal="center" vertical="center" wrapText="1"/>
    </xf>
    <xf numFmtId="174" fontId="18" fillId="18" borderId="61" xfId="40" applyNumberFormat="1" applyFont="1" applyFill="1" applyBorder="1" applyAlignment="1">
      <alignment horizontal="center" vertical="center" wrapText="1"/>
    </xf>
    <xf numFmtId="174" fontId="13" fillId="18" borderId="31" xfId="40" applyNumberFormat="1" applyFont="1" applyFill="1" applyBorder="1" applyAlignment="1">
      <alignment horizontal="center" vertical="center" wrapText="1"/>
    </xf>
    <xf numFmtId="174" fontId="13" fillId="18" borderId="12" xfId="40" applyNumberFormat="1" applyFont="1" applyFill="1" applyBorder="1" applyAlignment="1">
      <alignment horizontal="center" vertical="center" wrapText="1"/>
    </xf>
    <xf numFmtId="174" fontId="11" fillId="0" borderId="33" xfId="40" applyNumberFormat="1" applyFont="1" applyFill="1" applyBorder="1" applyAlignment="1">
      <alignment horizontal="center" vertical="center" wrapText="1"/>
    </xf>
    <xf numFmtId="174" fontId="5" fillId="18" borderId="10" xfId="40" applyNumberFormat="1" applyFont="1" applyFill="1" applyBorder="1" applyAlignment="1">
      <alignment horizontal="center" vertical="center" wrapText="1"/>
    </xf>
    <xf numFmtId="174" fontId="11" fillId="0" borderId="49" xfId="40" applyNumberFormat="1" applyFont="1" applyFill="1" applyBorder="1" applyAlignment="1">
      <alignment horizontal="center" vertical="center" wrapText="1"/>
    </xf>
    <xf numFmtId="174" fontId="13" fillId="18" borderId="15" xfId="40" applyNumberFormat="1" applyFont="1" applyFill="1" applyBorder="1" applyAlignment="1" applyProtection="1">
      <alignment horizontal="center" vertical="center" wrapText="1"/>
      <protection/>
    </xf>
    <xf numFmtId="174" fontId="11" fillId="0" borderId="53" xfId="4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174" fontId="13" fillId="18" borderId="12" xfId="40" applyNumberFormat="1" applyFont="1" applyFill="1" applyBorder="1" applyAlignment="1" applyProtection="1">
      <alignment horizontal="center" vertical="center" wrapText="1"/>
      <protection/>
    </xf>
    <xf numFmtId="174" fontId="11" fillId="0" borderId="65" xfId="40" applyNumberFormat="1" applyFont="1" applyFill="1" applyBorder="1" applyAlignment="1">
      <alignment horizontal="center" vertical="center" wrapText="1"/>
    </xf>
    <xf numFmtId="174" fontId="11" fillId="0" borderId="60" xfId="40" applyNumberFormat="1" applyFont="1" applyFill="1" applyBorder="1" applyAlignment="1">
      <alignment horizontal="center" vertical="center" wrapText="1"/>
    </xf>
    <xf numFmtId="174" fontId="11" fillId="0" borderId="14" xfId="40" applyNumberFormat="1" applyFont="1" applyFill="1" applyBorder="1" applyAlignment="1">
      <alignment horizontal="center" vertical="center" wrapText="1"/>
    </xf>
    <xf numFmtId="174" fontId="18" fillId="18" borderId="60" xfId="40" applyNumberFormat="1" applyFont="1" applyFill="1" applyBorder="1" applyAlignment="1">
      <alignment horizontal="center" vertical="center" wrapText="1"/>
    </xf>
    <xf numFmtId="174" fontId="11" fillId="0" borderId="56" xfId="4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174" fontId="11" fillId="0" borderId="0" xfId="40" applyNumberFormat="1" applyFont="1" applyFill="1" applyBorder="1" applyAlignment="1">
      <alignment horizontal="center" vertical="center" wrapText="1"/>
    </xf>
    <xf numFmtId="174" fontId="11" fillId="0" borderId="70" xfId="40" applyNumberFormat="1" applyFont="1" applyFill="1" applyBorder="1" applyAlignment="1">
      <alignment horizontal="center" vertical="center" wrapText="1"/>
    </xf>
    <xf numFmtId="174" fontId="5" fillId="18" borderId="12" xfId="4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indent="1"/>
    </xf>
    <xf numFmtId="0" fontId="2" fillId="0" borderId="6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 wrapText="1" indent="1"/>
    </xf>
    <xf numFmtId="174" fontId="0" fillId="0" borderId="0" xfId="40" applyNumberFormat="1" applyFont="1" applyBorder="1" applyAlignment="1">
      <alignment horizontal="center" vertical="center" wrapText="1"/>
    </xf>
    <xf numFmtId="174" fontId="0" fillId="0" borderId="70" xfId="40" applyNumberFormat="1" applyFont="1" applyBorder="1" applyAlignment="1">
      <alignment horizontal="center" vertical="center" wrapText="1"/>
    </xf>
    <xf numFmtId="174" fontId="11" fillId="0" borderId="59" xfId="40" applyNumberFormat="1" applyFont="1" applyFill="1" applyBorder="1" applyAlignment="1">
      <alignment horizontal="center" vertical="center" wrapText="1"/>
    </xf>
    <xf numFmtId="174" fontId="13" fillId="18" borderId="16" xfId="40" applyNumberFormat="1" applyFont="1" applyFill="1" applyBorder="1" applyAlignment="1" applyProtection="1">
      <alignment horizontal="center" vertical="center" wrapText="1"/>
      <protection/>
    </xf>
    <xf numFmtId="174" fontId="11" fillId="0" borderId="54" xfId="40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53" xfId="0" applyFont="1" applyFill="1" applyBorder="1" applyAlignment="1" applyProtection="1" quotePrefix="1">
      <alignment horizontal="left" vertical="center" indent="1"/>
      <protection/>
    </xf>
    <xf numFmtId="174" fontId="13" fillId="0" borderId="31" xfId="40" applyNumberFormat="1" applyFont="1" applyFill="1" applyBorder="1" applyAlignment="1">
      <alignment horizontal="center" vertical="center" wrapText="1"/>
    </xf>
    <xf numFmtId="174" fontId="11" fillId="0" borderId="62" xfId="40" applyNumberFormat="1" applyFont="1" applyFill="1" applyBorder="1" applyAlignment="1">
      <alignment horizontal="center" vertical="center" wrapText="1"/>
    </xf>
    <xf numFmtId="174" fontId="5" fillId="0" borderId="34" xfId="40" applyNumberFormat="1" applyFont="1" applyFill="1" applyBorder="1" applyAlignment="1">
      <alignment horizontal="center" vertical="center" wrapText="1"/>
    </xf>
    <xf numFmtId="174" fontId="2" fillId="0" borderId="34" xfId="40" applyNumberFormat="1" applyFont="1" applyFill="1" applyBorder="1" applyAlignment="1">
      <alignment horizontal="center" vertical="center" wrapText="1"/>
    </xf>
    <xf numFmtId="174" fontId="11" fillId="18" borderId="32" xfId="40" applyNumberFormat="1" applyFont="1" applyFill="1" applyBorder="1" applyAlignment="1" applyProtection="1">
      <alignment horizontal="center" vertical="center" wrapText="1"/>
      <protection locked="0"/>
    </xf>
    <xf numFmtId="174" fontId="11" fillId="0" borderId="38" xfId="4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 applyProtection="1" quotePrefix="1">
      <alignment horizontal="left" vertical="center" indent="1"/>
      <protection/>
    </xf>
    <xf numFmtId="0" fontId="2" fillId="0" borderId="63" xfId="0" applyFont="1" applyFill="1" applyBorder="1" applyAlignment="1">
      <alignment horizontal="left" vertical="center" wrapText="1"/>
    </xf>
    <xf numFmtId="174" fontId="13" fillId="0" borderId="12" xfId="40" applyNumberFormat="1" applyFont="1" applyFill="1" applyBorder="1" applyAlignment="1">
      <alignment horizontal="center" vertical="center" wrapText="1"/>
    </xf>
    <xf numFmtId="174" fontId="11" fillId="0" borderId="57" xfId="40" applyNumberFormat="1" applyFont="1" applyFill="1" applyBorder="1" applyAlignment="1">
      <alignment horizontal="center" vertical="center" wrapText="1"/>
    </xf>
    <xf numFmtId="174" fontId="2" fillId="0" borderId="63" xfId="40" applyNumberFormat="1" applyFont="1" applyFill="1" applyBorder="1" applyAlignment="1">
      <alignment horizontal="center" vertical="center" wrapText="1"/>
    </xf>
    <xf numFmtId="174" fontId="11" fillId="18" borderId="54" xfId="40" applyNumberFormat="1" applyFont="1" applyFill="1" applyBorder="1" applyAlignment="1" applyProtection="1">
      <alignment horizontal="center" vertical="center" wrapText="1"/>
      <protection locked="0"/>
    </xf>
    <xf numFmtId="174" fontId="11" fillId="0" borderId="65" xfId="4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right"/>
    </xf>
    <xf numFmtId="174" fontId="11" fillId="0" borderId="13" xfId="40" applyNumberFormat="1" applyFont="1" applyBorder="1" applyAlignment="1" applyProtection="1">
      <alignment vertical="center" wrapText="1"/>
      <protection locked="0"/>
    </xf>
    <xf numFmtId="174" fontId="11" fillId="0" borderId="14" xfId="40" applyNumberFormat="1" applyFont="1" applyBorder="1" applyAlignment="1" applyProtection="1">
      <alignment vertical="center" wrapText="1"/>
      <protection locked="0"/>
    </xf>
    <xf numFmtId="174" fontId="11" fillId="0" borderId="15" xfId="40" applyNumberFormat="1" applyFont="1" applyBorder="1" applyAlignment="1" applyProtection="1">
      <alignment vertical="center" wrapText="1"/>
      <protection locked="0"/>
    </xf>
    <xf numFmtId="174" fontId="11" fillId="0" borderId="16" xfId="40" applyNumberFormat="1" applyFont="1" applyBorder="1" applyAlignment="1" applyProtection="1">
      <alignment vertical="center" wrapText="1"/>
      <protection locked="0"/>
    </xf>
    <xf numFmtId="174" fontId="11" fillId="0" borderId="29" xfId="40" applyNumberFormat="1" applyFont="1" applyBorder="1" applyAlignment="1" applyProtection="1">
      <alignment vertical="center" wrapText="1"/>
      <protection locked="0"/>
    </xf>
    <xf numFmtId="174" fontId="11" fillId="0" borderId="59" xfId="40" applyNumberFormat="1" applyFont="1" applyBorder="1" applyAlignment="1" applyProtection="1">
      <alignment vertical="center" wrapText="1"/>
      <protection locked="0"/>
    </xf>
    <xf numFmtId="174" fontId="5" fillId="18" borderId="10" xfId="40" applyNumberFormat="1" applyFont="1" applyFill="1" applyBorder="1" applyAlignment="1">
      <alignment vertical="center" wrapText="1"/>
    </xf>
    <xf numFmtId="174" fontId="11" fillId="18" borderId="23" xfId="40" applyNumberFormat="1" applyFont="1" applyFill="1" applyBorder="1" applyAlignment="1" applyProtection="1">
      <alignment vertical="center" wrapText="1"/>
      <protection/>
    </xf>
    <xf numFmtId="174" fontId="11" fillId="18" borderId="57" xfId="4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74" fontId="11" fillId="0" borderId="13" xfId="40" applyNumberFormat="1" applyFont="1" applyBorder="1" applyAlignment="1" applyProtection="1">
      <alignment horizontal="center" vertical="center" wrapText="1"/>
      <protection locked="0"/>
    </xf>
    <xf numFmtId="174" fontId="11" fillId="0" borderId="14" xfId="40" applyNumberFormat="1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174" fontId="11" fillId="0" borderId="15" xfId="40" applyNumberFormat="1" applyFont="1" applyBorder="1" applyAlignment="1" applyProtection="1">
      <alignment horizontal="center" vertical="center" wrapText="1"/>
      <protection locked="0"/>
    </xf>
    <xf numFmtId="174" fontId="11" fillId="0" borderId="16" xfId="40" applyNumberFormat="1" applyFont="1" applyBorder="1" applyAlignment="1" applyProtection="1">
      <alignment horizontal="center" vertical="center" wrapText="1"/>
      <protection locked="0"/>
    </xf>
    <xf numFmtId="164" fontId="5" fillId="18" borderId="10" xfId="0" applyNumberFormat="1" applyFont="1" applyFill="1" applyBorder="1" applyAlignment="1">
      <alignment horizontal="center" vertical="center" wrapText="1"/>
    </xf>
    <xf numFmtId="174" fontId="11" fillId="18" borderId="23" xfId="40" applyNumberFormat="1" applyFont="1" applyFill="1" applyBorder="1" applyAlignment="1" applyProtection="1">
      <alignment horizontal="center" vertical="center" wrapText="1"/>
      <protection/>
    </xf>
    <xf numFmtId="174" fontId="11" fillId="18" borderId="57" xfId="40" applyNumberFormat="1" applyFont="1" applyFill="1" applyBorder="1" applyAlignment="1" applyProtection="1">
      <alignment horizontal="center" vertical="center" wrapText="1"/>
      <protection/>
    </xf>
    <xf numFmtId="164" fontId="9" fillId="0" borderId="44" xfId="0" applyNumberFormat="1" applyFont="1" applyBorder="1" applyAlignment="1">
      <alignment horizontal="center" vertical="center" wrapText="1"/>
    </xf>
    <xf numFmtId="164" fontId="21" fillId="0" borderId="46" xfId="0" applyNumberFormat="1" applyFont="1" applyBorder="1" applyAlignment="1" applyProtection="1">
      <alignment horizontal="left" vertical="center" wrapText="1"/>
      <protection locked="0"/>
    </xf>
    <xf numFmtId="174" fontId="21" fillId="0" borderId="72" xfId="40" applyNumberFormat="1" applyFont="1" applyBorder="1" applyAlignment="1" applyProtection="1">
      <alignment horizontal="center" vertical="center" wrapText="1"/>
      <protection locked="0"/>
    </xf>
    <xf numFmtId="174" fontId="21" fillId="0" borderId="14" xfId="40" applyNumberFormat="1" applyFont="1" applyBorder="1" applyAlignment="1" applyProtection="1">
      <alignment horizontal="center" vertical="center" wrapText="1"/>
      <protection locked="0"/>
    </xf>
    <xf numFmtId="164" fontId="21" fillId="0" borderId="48" xfId="0" applyNumberFormat="1" applyFont="1" applyBorder="1" applyAlignment="1">
      <alignment horizontal="left" vertical="center" wrapText="1"/>
    </xf>
    <xf numFmtId="174" fontId="21" fillId="0" borderId="37" xfId="40" applyNumberFormat="1" applyFont="1" applyBorder="1" applyAlignment="1" applyProtection="1">
      <alignment horizontal="center" vertical="center" wrapText="1"/>
      <protection locked="0"/>
    </xf>
    <xf numFmtId="174" fontId="21" fillId="0" borderId="16" xfId="40" applyNumberFormat="1" applyFont="1" applyBorder="1" applyAlignment="1" applyProtection="1">
      <alignment horizontal="center" vertical="center" wrapText="1"/>
      <protection locked="0"/>
    </xf>
    <xf numFmtId="164" fontId="21" fillId="0" borderId="48" xfId="0" applyNumberFormat="1" applyFont="1" applyBorder="1" applyAlignment="1" applyProtection="1">
      <alignment horizontal="left" vertical="center" wrapText="1"/>
      <protection locked="0"/>
    </xf>
    <xf numFmtId="164" fontId="21" fillId="0" borderId="50" xfId="0" applyNumberFormat="1" applyFont="1" applyBorder="1" applyAlignment="1" applyProtection="1">
      <alignment horizontal="left" vertical="center" wrapText="1"/>
      <protection locked="0"/>
    </xf>
    <xf numFmtId="174" fontId="21" fillId="0" borderId="73" xfId="40" applyNumberFormat="1" applyFont="1" applyBorder="1" applyAlignment="1" applyProtection="1">
      <alignment horizontal="center" vertical="center" wrapText="1"/>
      <protection locked="0"/>
    </xf>
    <xf numFmtId="174" fontId="21" fillId="0" borderId="59" xfId="40" applyNumberFormat="1" applyFont="1" applyBorder="1" applyAlignment="1" applyProtection="1">
      <alignment horizontal="center" vertical="center" wrapText="1"/>
      <protection locked="0"/>
    </xf>
    <xf numFmtId="164" fontId="9" fillId="16" borderId="44" xfId="0" applyNumberFormat="1" applyFont="1" applyFill="1" applyBorder="1" applyAlignment="1">
      <alignment horizontal="left" vertical="center" wrapText="1"/>
    </xf>
    <xf numFmtId="174" fontId="9" fillId="0" borderId="51" xfId="40" applyNumberFormat="1" applyFont="1" applyBorder="1" applyAlignment="1" applyProtection="1">
      <alignment horizontal="center" vertical="center" wrapText="1"/>
      <protection locked="0"/>
    </xf>
    <xf numFmtId="174" fontId="9" fillId="0" borderId="63" xfId="40" applyNumberFormat="1" applyFont="1" applyBorder="1" applyAlignment="1" applyProtection="1">
      <alignment horizontal="center" vertical="center" wrapText="1"/>
      <protection locked="0"/>
    </xf>
    <xf numFmtId="174" fontId="0" fillId="0" borderId="72" xfId="40" applyNumberFormat="1" applyFont="1" applyBorder="1" applyAlignment="1" applyProtection="1">
      <alignment horizontal="center" vertical="center" wrapText="1"/>
      <protection locked="0"/>
    </xf>
    <xf numFmtId="174" fontId="0" fillId="0" borderId="14" xfId="40" applyNumberFormat="1" applyFont="1" applyBorder="1" applyAlignment="1" applyProtection="1">
      <alignment horizontal="center" vertical="center" wrapText="1"/>
      <protection locked="0"/>
    </xf>
    <xf numFmtId="164" fontId="0" fillId="0" borderId="48" xfId="0" applyNumberFormat="1" applyFont="1" applyBorder="1" applyAlignment="1" applyProtection="1">
      <alignment horizontal="left" vertical="center" wrapText="1"/>
      <protection locked="0"/>
    </xf>
    <xf numFmtId="174" fontId="0" fillId="0" borderId="37" xfId="40" applyNumberFormat="1" applyFont="1" applyBorder="1" applyAlignment="1" applyProtection="1">
      <alignment horizontal="center" vertical="center" wrapText="1"/>
      <protection locked="0"/>
    </xf>
    <xf numFmtId="174" fontId="0" fillId="0" borderId="16" xfId="40" applyNumberFormat="1" applyFont="1" applyBorder="1" applyAlignment="1" applyProtection="1">
      <alignment horizontal="center" vertical="center" wrapText="1"/>
      <protection locked="0"/>
    </xf>
    <xf numFmtId="164" fontId="0" fillId="0" borderId="48" xfId="0" applyNumberFormat="1" applyFont="1" applyBorder="1" applyAlignment="1" applyProtection="1">
      <alignment horizontal="center" vertical="center" wrapText="1"/>
      <protection locked="0"/>
    </xf>
    <xf numFmtId="164" fontId="0" fillId="0" borderId="50" xfId="0" applyNumberFormat="1" applyFont="1" applyBorder="1" applyAlignment="1" applyProtection="1">
      <alignment horizontal="center" vertical="center" wrapText="1"/>
      <protection locked="0"/>
    </xf>
    <xf numFmtId="174" fontId="0" fillId="0" borderId="73" xfId="40" applyNumberFormat="1" applyFont="1" applyBorder="1" applyAlignment="1" applyProtection="1">
      <alignment horizontal="center" vertical="center" wrapText="1"/>
      <protection locked="0"/>
    </xf>
    <xf numFmtId="174" fontId="0" fillId="0" borderId="59" xfId="40" applyNumberFormat="1" applyFont="1" applyBorder="1" applyAlignment="1" applyProtection="1">
      <alignment horizontal="center" vertical="center" wrapText="1"/>
      <protection locked="0"/>
    </xf>
    <xf numFmtId="164" fontId="2" fillId="16" borderId="44" xfId="0" applyNumberFormat="1" applyFont="1" applyFill="1" applyBorder="1" applyAlignment="1">
      <alignment horizontal="left" vertical="center" wrapText="1"/>
    </xf>
    <xf numFmtId="174" fontId="2" fillId="16" borderId="51" xfId="40" applyNumberFormat="1" applyFont="1" applyFill="1" applyBorder="1" applyAlignment="1" applyProtection="1">
      <alignment horizontal="center" vertical="center" wrapText="1"/>
      <protection/>
    </xf>
    <xf numFmtId="174" fontId="2" fillId="16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174" fontId="11" fillId="0" borderId="72" xfId="40" applyNumberFormat="1" applyFont="1" applyBorder="1" applyAlignment="1">
      <alignment horizontal="left" vertical="center" wrapText="1" indent="1"/>
    </xf>
    <xf numFmtId="0" fontId="11" fillId="0" borderId="48" xfId="0" applyFont="1" applyBorder="1" applyAlignment="1" applyProtection="1">
      <alignment horizontal="left" vertical="center" wrapText="1"/>
      <protection locked="0"/>
    </xf>
    <xf numFmtId="174" fontId="11" fillId="0" borderId="37" xfId="40" applyNumberFormat="1" applyFont="1" applyBorder="1" applyAlignment="1" applyProtection="1">
      <alignment horizontal="left" vertical="center" wrapText="1" indent="1"/>
      <protection locked="0"/>
    </xf>
    <xf numFmtId="174" fontId="11" fillId="0" borderId="37" xfId="40" applyNumberFormat="1" applyFont="1" applyBorder="1" applyAlignment="1" applyProtection="1">
      <alignment vertical="center" wrapText="1"/>
      <protection locked="0"/>
    </xf>
    <xf numFmtId="0" fontId="11" fillId="0" borderId="48" xfId="0" applyFont="1" applyBorder="1" applyAlignment="1">
      <alignment horizontal="left" vertical="center" wrapText="1"/>
    </xf>
    <xf numFmtId="174" fontId="11" fillId="0" borderId="37" xfId="40" applyNumberFormat="1" applyFont="1" applyBorder="1" applyAlignment="1">
      <alignment horizontal="left" vertical="center" wrapText="1" indent="1"/>
    </xf>
    <xf numFmtId="0" fontId="11" fillId="0" borderId="50" xfId="0" applyFont="1" applyBorder="1" applyAlignment="1">
      <alignment vertical="center" wrapText="1"/>
    </xf>
    <xf numFmtId="174" fontId="11" fillId="0" borderId="73" xfId="40" applyNumberFormat="1" applyFont="1" applyBorder="1" applyAlignment="1">
      <alignment horizontal="left" vertical="center" wrapText="1" indent="1"/>
    </xf>
    <xf numFmtId="0" fontId="5" fillId="18" borderId="44" xfId="0" applyFont="1" applyFill="1" applyBorder="1" applyAlignment="1">
      <alignment horizontal="left" vertical="center" wrapText="1" indent="1"/>
    </xf>
    <xf numFmtId="174" fontId="5" fillId="18" borderId="51" xfId="40" applyNumberFormat="1" applyFont="1" applyFill="1" applyBorder="1" applyAlignment="1">
      <alignment horizontal="center" vertical="center" wrapText="1"/>
    </xf>
    <xf numFmtId="174" fontId="11" fillId="0" borderId="14" xfId="40" applyNumberFormat="1" applyFont="1" applyBorder="1" applyAlignment="1">
      <alignment horizontal="left" vertical="center" wrapText="1" indent="1"/>
    </xf>
    <xf numFmtId="174" fontId="11" fillId="0" borderId="16" xfId="40" applyNumberFormat="1" applyFont="1" applyBorder="1" applyAlignment="1" applyProtection="1">
      <alignment horizontal="left" vertical="center" wrapText="1" indent="1"/>
      <protection locked="0"/>
    </xf>
    <xf numFmtId="174" fontId="11" fillId="0" borderId="16" xfId="40" applyNumberFormat="1" applyFont="1" applyBorder="1" applyAlignment="1">
      <alignment horizontal="left" vertical="center" wrapText="1" indent="1"/>
    </xf>
    <xf numFmtId="174" fontId="11" fillId="0" borderId="59" xfId="40" applyNumberFormat="1" applyFont="1" applyBorder="1" applyAlignment="1">
      <alignment horizontal="left" vertical="center" wrapText="1" indent="1"/>
    </xf>
    <xf numFmtId="164" fontId="0" fillId="0" borderId="46" xfId="0" applyNumberFormat="1" applyBorder="1" applyAlignment="1" applyProtection="1">
      <alignment horizontal="left" vertical="center" wrapText="1"/>
      <protection locked="0"/>
    </xf>
    <xf numFmtId="164" fontId="0" fillId="0" borderId="48" xfId="0" applyNumberFormat="1" applyBorder="1" applyAlignment="1" applyProtection="1">
      <alignment horizontal="left" vertical="center" wrapText="1"/>
      <protection locked="0"/>
    </xf>
    <xf numFmtId="0" fontId="9" fillId="0" borderId="7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3" fontId="28" fillId="22" borderId="47" xfId="0" applyNumberFormat="1" applyFont="1" applyFill="1" applyBorder="1" applyAlignment="1" applyProtection="1">
      <alignment horizontal="right" vertical="center"/>
      <protection/>
    </xf>
    <xf numFmtId="3" fontId="28" fillId="22" borderId="35" xfId="0" applyNumberFormat="1" applyFont="1" applyFill="1" applyBorder="1" applyAlignment="1" applyProtection="1">
      <alignment horizontal="right" vertical="center"/>
      <protection/>
    </xf>
    <xf numFmtId="3" fontId="28" fillId="22" borderId="37" xfId="0" applyNumberFormat="1" applyFont="1" applyFill="1" applyBorder="1" applyAlignment="1" applyProtection="1">
      <alignment horizontal="right" vertical="center"/>
      <protection/>
    </xf>
    <xf numFmtId="0" fontId="25" fillId="0" borderId="68" xfId="0" applyFont="1" applyFill="1" applyBorder="1" applyAlignment="1" applyProtection="1">
      <alignment horizontal="center"/>
      <protection/>
    </xf>
    <xf numFmtId="0" fontId="29" fillId="0" borderId="68" xfId="0" applyFont="1" applyFill="1" applyBorder="1" applyAlignment="1" applyProtection="1" quotePrefix="1">
      <alignment horizontal="center" vertical="center"/>
      <protection/>
    </xf>
    <xf numFmtId="0" fontId="25" fillId="0" borderId="68" xfId="0" applyFont="1" applyFill="1" applyBorder="1" applyAlignment="1" applyProtection="1">
      <alignment horizontal="left" vertical="center" wrapText="1"/>
      <protection/>
    </xf>
    <xf numFmtId="0" fontId="25" fillId="0" borderId="68" xfId="0" applyFont="1" applyFill="1" applyBorder="1" applyAlignment="1" applyProtection="1">
      <alignment horizontal="center" vertical="center" wrapText="1"/>
      <protection/>
    </xf>
    <xf numFmtId="49" fontId="30" fillId="22" borderId="47" xfId="0" applyNumberFormat="1" applyFont="1" applyFill="1" applyBorder="1" applyAlignment="1" applyProtection="1">
      <alignment horizontal="center" vertical="center"/>
      <protection/>
    </xf>
    <xf numFmtId="49" fontId="30" fillId="22" borderId="37" xfId="0" applyNumberFormat="1" applyFont="1" applyFill="1" applyBorder="1" applyAlignment="1" applyProtection="1">
      <alignment horizontal="center" vertical="center"/>
      <protection/>
    </xf>
    <xf numFmtId="0" fontId="28" fillId="22" borderId="47" xfId="0" applyFont="1" applyFill="1" applyBorder="1" applyAlignment="1" applyProtection="1">
      <alignment horizontal="left" vertical="center" wrapText="1"/>
      <protection/>
    </xf>
    <xf numFmtId="0" fontId="28" fillId="22" borderId="35" xfId="0" applyFont="1" applyFill="1" applyBorder="1" applyAlignment="1" applyProtection="1">
      <alignment horizontal="left" vertical="center" wrapText="1"/>
      <protection/>
    </xf>
    <xf numFmtId="0" fontId="28" fillId="22" borderId="37" xfId="0" applyFont="1" applyFill="1" applyBorder="1" applyAlignment="1" applyProtection="1">
      <alignment horizontal="left" vertical="center" wrapText="1"/>
      <protection/>
    </xf>
    <xf numFmtId="3" fontId="28" fillId="22" borderId="47" xfId="0" applyNumberFormat="1" applyFont="1" applyFill="1" applyBorder="1" applyAlignment="1" applyProtection="1">
      <alignment horizontal="right" vertical="center" wrapText="1"/>
      <protection/>
    </xf>
    <xf numFmtId="3" fontId="28" fillId="22" borderId="35" xfId="0" applyNumberFormat="1" applyFont="1" applyFill="1" applyBorder="1" applyAlignment="1" applyProtection="1">
      <alignment horizontal="right" vertical="center" wrapText="1"/>
      <protection/>
    </xf>
    <xf numFmtId="3" fontId="28" fillId="22" borderId="37" xfId="0" applyNumberFormat="1" applyFont="1" applyFill="1" applyBorder="1" applyAlignment="1" applyProtection="1">
      <alignment horizontal="right" vertical="center" wrapText="1"/>
      <protection/>
    </xf>
    <xf numFmtId="3" fontId="30" fillId="22" borderId="47" xfId="0" applyNumberFormat="1" applyFont="1" applyFill="1" applyBorder="1" applyAlignment="1" applyProtection="1">
      <alignment horizontal="right" vertical="center"/>
      <protection/>
    </xf>
    <xf numFmtId="3" fontId="30" fillId="22" borderId="37" xfId="0" applyNumberFormat="1" applyFont="1" applyFill="1" applyBorder="1" applyAlignment="1" applyProtection="1">
      <alignment horizontal="right" vertical="center"/>
      <protection/>
    </xf>
    <xf numFmtId="0" fontId="29" fillId="0" borderId="68" xfId="0" applyFont="1" applyFill="1" applyBorder="1" applyAlignment="1" applyProtection="1">
      <alignment horizontal="center" vertical="center"/>
      <protection/>
    </xf>
    <xf numFmtId="3" fontId="25" fillId="0" borderId="47" xfId="0" applyNumberFormat="1" applyFont="1" applyFill="1" applyBorder="1" applyAlignment="1" applyProtection="1">
      <alignment horizontal="right" vertical="center"/>
      <protection/>
    </xf>
    <xf numFmtId="3" fontId="25" fillId="0" borderId="35" xfId="0" applyNumberFormat="1" applyFont="1" applyFill="1" applyBorder="1" applyAlignment="1" applyProtection="1">
      <alignment horizontal="right" vertical="center"/>
      <protection/>
    </xf>
    <xf numFmtId="3" fontId="25" fillId="0" borderId="37" xfId="0" applyNumberFormat="1" applyFont="1" applyFill="1" applyBorder="1" applyAlignment="1" applyProtection="1">
      <alignment horizontal="right" vertical="center"/>
      <protection/>
    </xf>
    <xf numFmtId="49" fontId="29" fillId="0" borderId="47" xfId="0" applyNumberFormat="1" applyFont="1" applyFill="1" applyBorder="1" applyAlignment="1" applyProtection="1">
      <alignment horizontal="center" vertical="center"/>
      <protection/>
    </xf>
    <xf numFmtId="49" fontId="29" fillId="0" borderId="37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left" vertical="center" wrapText="1"/>
      <protection/>
    </xf>
    <xf numFmtId="0" fontId="25" fillId="0" borderId="35" xfId="0" applyFont="1" applyFill="1" applyBorder="1" applyAlignment="1" applyProtection="1">
      <alignment horizontal="left" vertical="center" wrapText="1"/>
      <protection/>
    </xf>
    <xf numFmtId="0" fontId="25" fillId="0" borderId="37" xfId="0" applyFont="1" applyFill="1" applyBorder="1" applyAlignment="1" applyProtection="1">
      <alignment horizontal="left" vertical="center" wrapText="1"/>
      <protection/>
    </xf>
    <xf numFmtId="3" fontId="25" fillId="0" borderId="47" xfId="0" applyNumberFormat="1" applyFont="1" applyFill="1" applyBorder="1" applyAlignment="1" applyProtection="1">
      <alignment horizontal="right" vertical="center" wrapText="1"/>
      <protection/>
    </xf>
    <xf numFmtId="3" fontId="25" fillId="0" borderId="35" xfId="0" applyNumberFormat="1" applyFont="1" applyFill="1" applyBorder="1" applyAlignment="1" applyProtection="1">
      <alignment horizontal="right" vertical="center" wrapText="1"/>
      <protection/>
    </xf>
    <xf numFmtId="3" fontId="25" fillId="0" borderId="37" xfId="0" applyNumberFormat="1" applyFont="1" applyFill="1" applyBorder="1" applyAlignment="1" applyProtection="1">
      <alignment horizontal="right" vertical="center" wrapText="1"/>
      <protection/>
    </xf>
    <xf numFmtId="0" fontId="25" fillId="0" borderId="47" xfId="0" applyFont="1" applyFill="1" applyBorder="1" applyAlignment="1" applyProtection="1">
      <alignment horizontal="center"/>
      <protection/>
    </xf>
    <xf numFmtId="0" fontId="25" fillId="0" borderId="37" xfId="0" applyFont="1" applyFill="1" applyBorder="1" applyAlignment="1" applyProtection="1">
      <alignment horizontal="center"/>
      <protection/>
    </xf>
    <xf numFmtId="0" fontId="25" fillId="0" borderId="35" xfId="0" applyFont="1" applyFill="1" applyBorder="1" applyAlignment="1" applyProtection="1">
      <alignment horizontal="center"/>
      <protection/>
    </xf>
    <xf numFmtId="3" fontId="29" fillId="0" borderId="47" xfId="0" applyNumberFormat="1" applyFont="1" applyFill="1" applyBorder="1" applyAlignment="1" applyProtection="1">
      <alignment horizontal="right" vertical="center"/>
      <protection/>
    </xf>
    <xf numFmtId="3" fontId="29" fillId="0" borderId="37" xfId="0" applyNumberFormat="1" applyFont="1" applyFill="1" applyBorder="1" applyAlignment="1" applyProtection="1">
      <alignment horizontal="right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1" fontId="25" fillId="0" borderId="47" xfId="0" applyNumberFormat="1" applyFont="1" applyFill="1" applyBorder="1" applyAlignment="1" applyProtection="1">
      <alignment horizontal="center" vertical="center"/>
      <protection/>
    </xf>
    <xf numFmtId="1" fontId="25" fillId="0" borderId="37" xfId="0" applyNumberFormat="1" applyFont="1" applyFill="1" applyBorder="1" applyAlignment="1" applyProtection="1">
      <alignment horizontal="center" vertical="center"/>
      <protection/>
    </xf>
    <xf numFmtId="0" fontId="28" fillId="0" borderId="47" xfId="0" applyFont="1" applyFill="1" applyBorder="1" applyAlignment="1" applyProtection="1">
      <alignment horizontal="center"/>
      <protection/>
    </xf>
    <xf numFmtId="0" fontId="28" fillId="0" borderId="35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28" fillId="0" borderId="47" xfId="0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 applyProtection="1">
      <alignment horizontal="center" vertical="center"/>
      <protection/>
    </xf>
    <xf numFmtId="181" fontId="27" fillId="0" borderId="49" xfId="0" applyNumberFormat="1" applyFont="1" applyFill="1" applyBorder="1" applyAlignment="1" applyProtection="1">
      <alignment horizontal="center" vertical="center"/>
      <protection/>
    </xf>
    <xf numFmtId="181" fontId="27" fillId="0" borderId="68" xfId="0" applyNumberFormat="1" applyFont="1" applyFill="1" applyBorder="1" applyAlignment="1" applyProtection="1">
      <alignment horizontal="center" vertical="center"/>
      <protection/>
    </xf>
    <xf numFmtId="181" fontId="27" fillId="0" borderId="73" xfId="0" applyNumberFormat="1" applyFont="1" applyFill="1" applyBorder="1" applyAlignment="1" applyProtection="1">
      <alignment horizontal="center" vertical="center"/>
      <protection/>
    </xf>
    <xf numFmtId="181" fontId="25" fillId="0" borderId="45" xfId="0" applyNumberFormat="1" applyFont="1" applyFill="1" applyBorder="1" applyAlignment="1" applyProtection="1">
      <alignment horizontal="center" vertical="center"/>
      <protection/>
    </xf>
    <xf numFmtId="181" fontId="25" fillId="0" borderId="67" xfId="0" applyNumberFormat="1" applyFont="1" applyFill="1" applyBorder="1" applyAlignment="1" applyProtection="1">
      <alignment horizontal="center" vertical="center"/>
      <protection/>
    </xf>
    <xf numFmtId="181" fontId="25" fillId="0" borderId="72" xfId="0" applyNumberFormat="1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 applyProtection="1">
      <alignment horizontal="right"/>
      <protection/>
    </xf>
    <xf numFmtId="181" fontId="28" fillId="0" borderId="49" xfId="0" applyNumberFormat="1" applyFont="1" applyFill="1" applyBorder="1" applyAlignment="1" applyProtection="1">
      <alignment horizontal="center" vertical="center" wrapText="1"/>
      <protection/>
    </xf>
    <xf numFmtId="181" fontId="28" fillId="0" borderId="73" xfId="0" applyNumberFormat="1" applyFont="1" applyFill="1" applyBorder="1" applyAlignment="1" applyProtection="1">
      <alignment horizontal="center" vertical="center" wrapText="1"/>
      <protection/>
    </xf>
    <xf numFmtId="181" fontId="28" fillId="0" borderId="45" xfId="0" applyNumberFormat="1" applyFont="1" applyFill="1" applyBorder="1" applyAlignment="1" applyProtection="1">
      <alignment horizontal="center" vertical="center" wrapText="1"/>
      <protection/>
    </xf>
    <xf numFmtId="181" fontId="28" fillId="0" borderId="72" xfId="0" applyNumberFormat="1" applyFont="1" applyFill="1" applyBorder="1" applyAlignment="1" applyProtection="1">
      <alignment horizontal="center" vertical="center" wrapText="1"/>
      <protection/>
    </xf>
    <xf numFmtId="0" fontId="31" fillId="0" borderId="67" xfId="0" applyFont="1" applyFill="1" applyBorder="1" applyAlignment="1" applyProtection="1">
      <alignment horizontal="right" vertical="top"/>
      <protection/>
    </xf>
    <xf numFmtId="164" fontId="4" fillId="0" borderId="3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23" fillId="0" borderId="76" xfId="0" applyNumberFormat="1" applyFont="1" applyBorder="1" applyAlignment="1">
      <alignment horizontal="center" vertical="center"/>
    </xf>
    <xf numFmtId="164" fontId="23" fillId="0" borderId="77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 wrapText="1"/>
    </xf>
    <xf numFmtId="164" fontId="2" fillId="0" borderId="77" xfId="0" applyNumberFormat="1" applyFont="1" applyBorder="1" applyAlignment="1">
      <alignment horizontal="center" vertical="center" wrapText="1"/>
    </xf>
    <xf numFmtId="164" fontId="23" fillId="0" borderId="76" xfId="0" applyNumberFormat="1" applyFont="1" applyBorder="1" applyAlignment="1">
      <alignment horizontal="center" vertical="center" wrapText="1"/>
    </xf>
    <xf numFmtId="164" fontId="23" fillId="0" borderId="77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wrapText="1"/>
    </xf>
    <xf numFmtId="164" fontId="5" fillId="0" borderId="76" xfId="0" applyNumberFormat="1" applyFont="1" applyBorder="1" applyAlignment="1">
      <alignment horizontal="center" vertical="center" wrapText="1"/>
    </xf>
    <xf numFmtId="164" fontId="5" fillId="0" borderId="77" xfId="0" applyNumberFormat="1" applyFont="1" applyBorder="1" applyAlignment="1">
      <alignment horizontal="center" vertical="center" wrapText="1"/>
    </xf>
    <xf numFmtId="164" fontId="5" fillId="0" borderId="76" xfId="0" applyNumberFormat="1" applyFont="1" applyBorder="1" applyAlignment="1">
      <alignment horizontal="center" vertical="center"/>
    </xf>
    <xf numFmtId="164" fontId="5" fillId="0" borderId="77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showGridLines="0" tabSelected="1" view="pageLayout" workbookViewId="0" topLeftCell="A1">
      <selection activeCell="G9" sqref="G9"/>
    </sheetView>
  </sheetViews>
  <sheetFormatPr defaultColWidth="9.00390625" defaultRowHeight="12.75"/>
  <cols>
    <col min="1" max="1" width="8.50390625" style="15" customWidth="1"/>
    <col min="2" max="2" width="51.00390625" style="15" customWidth="1"/>
    <col min="3" max="4" width="13.125" style="15" customWidth="1"/>
    <col min="5" max="16384" width="9.375" style="15" customWidth="1"/>
  </cols>
  <sheetData>
    <row r="1" spans="1:4" ht="15.75" customHeight="1">
      <c r="A1" s="40" t="s">
        <v>0</v>
      </c>
      <c r="B1" s="40"/>
      <c r="C1" s="40"/>
      <c r="D1" s="40"/>
    </row>
    <row r="2" spans="1:4" ht="15.75" customHeight="1" thickBot="1">
      <c r="A2" s="41"/>
      <c r="B2" s="41"/>
      <c r="C2" s="41"/>
      <c r="D2" s="138" t="s">
        <v>24</v>
      </c>
    </row>
    <row r="3" spans="1:4" ht="37.5" customHeight="1" thickBot="1">
      <c r="A3" s="51" t="s">
        <v>1</v>
      </c>
      <c r="B3" s="52" t="s">
        <v>2</v>
      </c>
      <c r="C3" s="52" t="s">
        <v>343</v>
      </c>
      <c r="D3" s="360" t="s">
        <v>344</v>
      </c>
    </row>
    <row r="4" spans="1:4" s="56" customFormat="1" ht="12" customHeight="1" thickBot="1">
      <c r="A4" s="53">
        <v>1</v>
      </c>
      <c r="B4" s="54">
        <v>2</v>
      </c>
      <c r="C4" s="345">
        <v>3</v>
      </c>
      <c r="D4" s="55">
        <v>4</v>
      </c>
    </row>
    <row r="5" spans="1:4" s="16" customFormat="1" ht="12" customHeight="1" thickBot="1">
      <c r="A5" s="76" t="s">
        <v>3</v>
      </c>
      <c r="B5" s="61" t="s">
        <v>129</v>
      </c>
      <c r="C5" s="361">
        <f>C6+C7</f>
        <v>41505</v>
      </c>
      <c r="D5" s="376">
        <f>D6+D7</f>
        <v>65249</v>
      </c>
    </row>
    <row r="6" spans="1:4" s="16" customFormat="1" ht="12" customHeight="1" thickBot="1">
      <c r="A6" s="86" t="s">
        <v>121</v>
      </c>
      <c r="B6" s="62" t="s">
        <v>5</v>
      </c>
      <c r="C6" s="362">
        <v>19455</v>
      </c>
      <c r="D6" s="381">
        <v>26099</v>
      </c>
    </row>
    <row r="7" spans="1:4" s="16" customFormat="1" ht="12" customHeight="1" thickBot="1">
      <c r="A7" s="86" t="s">
        <v>93</v>
      </c>
      <c r="B7" s="62" t="s">
        <v>130</v>
      </c>
      <c r="C7" s="346">
        <f>SUM(C8:C11)</f>
        <v>22050</v>
      </c>
      <c r="D7" s="363">
        <f>SUM(D8:D11)</f>
        <v>39150</v>
      </c>
    </row>
    <row r="8" spans="1:4" s="16" customFormat="1" ht="12" customHeight="1">
      <c r="A8" s="78" t="s">
        <v>122</v>
      </c>
      <c r="B8" s="63" t="s">
        <v>55</v>
      </c>
      <c r="C8" s="347"/>
      <c r="D8" s="382"/>
    </row>
    <row r="9" spans="1:4" s="16" customFormat="1" ht="12" customHeight="1">
      <c r="A9" s="79" t="s">
        <v>123</v>
      </c>
      <c r="B9" s="64" t="s">
        <v>26</v>
      </c>
      <c r="C9" s="348">
        <v>18000</v>
      </c>
      <c r="D9" s="383">
        <v>33590</v>
      </c>
    </row>
    <row r="10" spans="1:4" s="16" customFormat="1" ht="12" customHeight="1">
      <c r="A10" s="79" t="s">
        <v>124</v>
      </c>
      <c r="B10" s="64" t="s">
        <v>27</v>
      </c>
      <c r="C10" s="348">
        <v>4000</v>
      </c>
      <c r="D10" s="383">
        <v>5200</v>
      </c>
    </row>
    <row r="11" spans="1:4" s="16" customFormat="1" ht="12" customHeight="1" thickBot="1">
      <c r="A11" s="80" t="s">
        <v>125</v>
      </c>
      <c r="B11" s="65" t="s">
        <v>28</v>
      </c>
      <c r="C11" s="349">
        <v>50</v>
      </c>
      <c r="D11" s="384">
        <v>360</v>
      </c>
    </row>
    <row r="12" spans="1:4" s="16" customFormat="1" ht="12" customHeight="1" thickBot="1">
      <c r="A12" s="77" t="s">
        <v>4</v>
      </c>
      <c r="B12" s="62" t="s">
        <v>131</v>
      </c>
      <c r="C12" s="350">
        <f>SUM(C13:C15)</f>
        <v>400</v>
      </c>
      <c r="D12" s="363">
        <f>SUM(D13:D15)</f>
        <v>400</v>
      </c>
    </row>
    <row r="13" spans="1:4" s="16" customFormat="1" ht="12" customHeight="1">
      <c r="A13" s="84" t="s">
        <v>126</v>
      </c>
      <c r="B13" s="68" t="s">
        <v>52</v>
      </c>
      <c r="C13" s="351">
        <v>400</v>
      </c>
      <c r="D13" s="385">
        <v>400</v>
      </c>
    </row>
    <row r="14" spans="1:4" s="16" customFormat="1" ht="12" customHeight="1">
      <c r="A14" s="78" t="s">
        <v>127</v>
      </c>
      <c r="B14" s="64" t="s">
        <v>51</v>
      </c>
      <c r="C14" s="347"/>
      <c r="D14" s="383"/>
    </row>
    <row r="15" spans="1:4" s="16" customFormat="1" ht="12" customHeight="1" thickBot="1">
      <c r="A15" s="85" t="s">
        <v>128</v>
      </c>
      <c r="B15" s="364" t="s">
        <v>53</v>
      </c>
      <c r="C15" s="365"/>
      <c r="D15" s="386"/>
    </row>
    <row r="16" spans="1:4" s="16" customFormat="1" ht="12" customHeight="1" thickBot="1">
      <c r="A16" s="77" t="s">
        <v>6</v>
      </c>
      <c r="B16" s="62" t="s">
        <v>132</v>
      </c>
      <c r="C16" s="346">
        <f>SUM(C17:C22)</f>
        <v>43463</v>
      </c>
      <c r="D16" s="363">
        <f>SUM(D17:D22)</f>
        <v>50892</v>
      </c>
    </row>
    <row r="17" spans="1:4" s="16" customFormat="1" ht="12" customHeight="1">
      <c r="A17" s="81" t="s">
        <v>73</v>
      </c>
      <c r="B17" s="366" t="s">
        <v>206</v>
      </c>
      <c r="C17" s="353">
        <v>6873</v>
      </c>
      <c r="D17" s="387">
        <v>6873</v>
      </c>
    </row>
    <row r="18" spans="1:4" s="16" customFormat="1" ht="12" customHeight="1">
      <c r="A18" s="79" t="s">
        <v>74</v>
      </c>
      <c r="B18" s="366" t="s">
        <v>332</v>
      </c>
      <c r="C18" s="353">
        <v>21830</v>
      </c>
      <c r="D18" s="387">
        <v>23861</v>
      </c>
    </row>
    <row r="19" spans="1:4" s="16" customFormat="1" ht="12" customHeight="1">
      <c r="A19" s="79" t="s">
        <v>75</v>
      </c>
      <c r="B19" s="366" t="s">
        <v>333</v>
      </c>
      <c r="C19" s="353">
        <v>13560</v>
      </c>
      <c r="D19" s="387">
        <v>17473</v>
      </c>
    </row>
    <row r="20" spans="1:4" s="16" customFormat="1" ht="12" customHeight="1">
      <c r="A20" s="82" t="s">
        <v>76</v>
      </c>
      <c r="B20" s="366" t="s">
        <v>334</v>
      </c>
      <c r="C20" s="353">
        <v>1200</v>
      </c>
      <c r="D20" s="387">
        <v>1200</v>
      </c>
    </row>
    <row r="21" spans="1:4" s="16" customFormat="1" ht="12" customHeight="1">
      <c r="A21" s="82" t="s">
        <v>133</v>
      </c>
      <c r="B21" s="366" t="s">
        <v>335</v>
      </c>
      <c r="C21" s="353"/>
      <c r="D21" s="387"/>
    </row>
    <row r="22" spans="1:4" s="16" customFormat="1" ht="12" customHeight="1" thickBot="1">
      <c r="A22" s="82" t="s">
        <v>134</v>
      </c>
      <c r="B22" s="366" t="s">
        <v>336</v>
      </c>
      <c r="C22" s="353"/>
      <c r="D22" s="387">
        <v>1485</v>
      </c>
    </row>
    <row r="23" spans="1:4" s="16" customFormat="1" ht="12" customHeight="1" thickBot="1">
      <c r="A23" s="77" t="s">
        <v>7</v>
      </c>
      <c r="B23" s="62" t="s">
        <v>135</v>
      </c>
      <c r="C23" s="346">
        <f>SUM(C24:C29)</f>
        <v>43571</v>
      </c>
      <c r="D23" s="363">
        <f>SUM(D24:D29)</f>
        <v>43571</v>
      </c>
    </row>
    <row r="24" spans="1:4" s="16" customFormat="1" ht="12" customHeight="1">
      <c r="A24" s="79" t="s">
        <v>136</v>
      </c>
      <c r="B24" s="64" t="s">
        <v>108</v>
      </c>
      <c r="C24" s="354"/>
      <c r="D24" s="388">
        <v>5146</v>
      </c>
    </row>
    <row r="25" spans="1:4" s="16" customFormat="1" ht="12" customHeight="1">
      <c r="A25" s="79" t="s">
        <v>137</v>
      </c>
      <c r="B25" s="64" t="s">
        <v>107</v>
      </c>
      <c r="C25" s="354"/>
      <c r="D25" s="388"/>
    </row>
    <row r="26" spans="1:4" s="16" customFormat="1" ht="12" customHeight="1">
      <c r="A26" s="79" t="s">
        <v>138</v>
      </c>
      <c r="B26" s="64" t="s">
        <v>109</v>
      </c>
      <c r="C26" s="354">
        <v>43571</v>
      </c>
      <c r="D26" s="388">
        <v>20142</v>
      </c>
    </row>
    <row r="27" spans="1:4" s="16" customFormat="1" ht="12" customHeight="1">
      <c r="A27" s="79" t="s">
        <v>138</v>
      </c>
      <c r="B27" s="73" t="s">
        <v>110</v>
      </c>
      <c r="C27" s="355"/>
      <c r="D27" s="389"/>
    </row>
    <row r="28" spans="1:4" s="16" customFormat="1" ht="12" customHeight="1">
      <c r="A28" s="79" t="s">
        <v>139</v>
      </c>
      <c r="B28" s="73" t="s">
        <v>118</v>
      </c>
      <c r="C28" s="355"/>
      <c r="D28" s="389">
        <v>18283</v>
      </c>
    </row>
    <row r="29" spans="1:4" s="16" customFormat="1" ht="12" customHeight="1" thickBot="1">
      <c r="A29" s="79" t="s">
        <v>140</v>
      </c>
      <c r="B29" s="73" t="s">
        <v>152</v>
      </c>
      <c r="C29" s="355"/>
      <c r="D29" s="389"/>
    </row>
    <row r="30" spans="1:4" s="16" customFormat="1" ht="12" customHeight="1" thickBot="1">
      <c r="A30" s="77" t="s">
        <v>8</v>
      </c>
      <c r="B30" s="62" t="s">
        <v>141</v>
      </c>
      <c r="C30" s="350"/>
      <c r="D30" s="363"/>
    </row>
    <row r="31" spans="1:4" s="16" customFormat="1" ht="12" customHeight="1">
      <c r="A31" s="84" t="s">
        <v>77</v>
      </c>
      <c r="B31" s="367" t="s">
        <v>86</v>
      </c>
      <c r="C31" s="351"/>
      <c r="D31" s="385"/>
    </row>
    <row r="32" spans="1:4" s="16" customFormat="1" ht="12" customHeight="1" thickBot="1">
      <c r="A32" s="85" t="s">
        <v>78</v>
      </c>
      <c r="B32" s="368" t="s">
        <v>85</v>
      </c>
      <c r="C32" s="347"/>
      <c r="D32" s="382"/>
    </row>
    <row r="33" spans="1:4" s="16" customFormat="1" ht="12" customHeight="1" thickBot="1">
      <c r="A33" s="77" t="s">
        <v>9</v>
      </c>
      <c r="B33" s="62" t="s">
        <v>142</v>
      </c>
      <c r="C33" s="350">
        <f>SUM(C34:C36)</f>
        <v>0</v>
      </c>
      <c r="D33" s="363">
        <f>SUM(D34:D36)</f>
        <v>1293</v>
      </c>
    </row>
    <row r="34" spans="1:4" s="16" customFormat="1" ht="12" customHeight="1">
      <c r="A34" s="81" t="s">
        <v>79</v>
      </c>
      <c r="B34" s="66" t="s">
        <v>50</v>
      </c>
      <c r="C34" s="356"/>
      <c r="D34" s="390"/>
    </row>
    <row r="35" spans="1:4" s="16" customFormat="1" ht="12" customHeight="1">
      <c r="A35" s="81" t="s">
        <v>80</v>
      </c>
      <c r="B35" s="66" t="s">
        <v>170</v>
      </c>
      <c r="C35" s="356"/>
      <c r="D35" s="390"/>
    </row>
    <row r="36" spans="1:4" s="16" customFormat="1" ht="12" customHeight="1" thickBot="1">
      <c r="A36" s="79" t="s">
        <v>337</v>
      </c>
      <c r="B36" s="64" t="s">
        <v>338</v>
      </c>
      <c r="C36" s="348"/>
      <c r="D36" s="383">
        <v>1293</v>
      </c>
    </row>
    <row r="37" spans="1:4" s="16" customFormat="1" ht="12" customHeight="1" thickBot="1">
      <c r="A37" s="77" t="s">
        <v>10</v>
      </c>
      <c r="B37" s="69" t="s">
        <v>89</v>
      </c>
      <c r="C37" s="346">
        <f>C5+C12+C16+C23+C30+C33</f>
        <v>128939</v>
      </c>
      <c r="D37" s="363">
        <f>D5+D12+D16+D23+D30+D33</f>
        <v>161405</v>
      </c>
    </row>
    <row r="38" spans="1:4" s="16" customFormat="1" ht="12" customHeight="1">
      <c r="A38" s="83" t="s">
        <v>11</v>
      </c>
      <c r="B38" s="67" t="s">
        <v>90</v>
      </c>
      <c r="C38" s="357">
        <v>9789</v>
      </c>
      <c r="D38" s="391">
        <v>10997</v>
      </c>
    </row>
    <row r="39" spans="1:4" s="16" customFormat="1" ht="12" customHeight="1">
      <c r="A39" s="81" t="s">
        <v>81</v>
      </c>
      <c r="B39" s="70" t="s">
        <v>87</v>
      </c>
      <c r="C39" s="358"/>
      <c r="D39" s="392"/>
    </row>
    <row r="40" spans="1:4" s="16" customFormat="1" ht="12" customHeight="1">
      <c r="A40" s="81" t="s">
        <v>82</v>
      </c>
      <c r="B40" s="71" t="s">
        <v>88</v>
      </c>
      <c r="C40" s="359"/>
      <c r="D40" s="393"/>
    </row>
    <row r="41" spans="1:4" s="16" customFormat="1" ht="12" customHeight="1" thickBot="1">
      <c r="A41" s="78" t="s">
        <v>12</v>
      </c>
      <c r="B41" s="63" t="s">
        <v>58</v>
      </c>
      <c r="C41" s="347"/>
      <c r="D41" s="382"/>
    </row>
    <row r="42" spans="1:4" s="16" customFormat="1" ht="12" customHeight="1" thickBot="1">
      <c r="A42" s="77" t="s">
        <v>13</v>
      </c>
      <c r="B42" s="62" t="s">
        <v>59</v>
      </c>
      <c r="C42" s="350"/>
      <c r="D42" s="363"/>
    </row>
    <row r="43" spans="1:4" s="16" customFormat="1" ht="12" customHeight="1" thickBot="1">
      <c r="A43" s="77" t="s">
        <v>14</v>
      </c>
      <c r="B43" s="62" t="s">
        <v>143</v>
      </c>
      <c r="C43" s="346">
        <f>C37+C38+C40+C41+C42</f>
        <v>138728</v>
      </c>
      <c r="D43" s="363">
        <f>D37+D38+D40+D41+D42</f>
        <v>172402</v>
      </c>
    </row>
    <row r="44" spans="1:4" s="17" customFormat="1" ht="12.75" customHeight="1">
      <c r="A44" s="42"/>
      <c r="B44" s="43"/>
      <c r="C44" s="369"/>
      <c r="D44" s="369"/>
    </row>
    <row r="45" spans="1:4" s="17" customFormat="1" ht="12.75" customHeight="1">
      <c r="A45" s="42"/>
      <c r="B45" s="43"/>
      <c r="C45" s="369"/>
      <c r="D45" s="369"/>
    </row>
    <row r="46" spans="1:4" s="17" customFormat="1" ht="12.75" customHeight="1">
      <c r="A46" s="42"/>
      <c r="B46" s="43"/>
      <c r="C46" s="369"/>
      <c r="D46" s="369"/>
    </row>
    <row r="47" spans="1:4" s="17" customFormat="1" ht="12.75" customHeight="1">
      <c r="A47" s="42"/>
      <c r="B47" s="43"/>
      <c r="C47" s="369"/>
      <c r="D47" s="369"/>
    </row>
    <row r="48" spans="1:4" s="17" customFormat="1" ht="12.75" customHeight="1">
      <c r="A48" s="42"/>
      <c r="B48" s="43"/>
      <c r="C48" s="369"/>
      <c r="D48" s="369"/>
    </row>
    <row r="49" spans="1:4" ht="12.75" customHeight="1">
      <c r="A49" s="44"/>
      <c r="B49" s="44"/>
      <c r="C49" s="370"/>
      <c r="D49" s="370"/>
    </row>
    <row r="50" spans="1:4" ht="16.5" customHeight="1">
      <c r="A50" s="45" t="s">
        <v>16</v>
      </c>
      <c r="B50" s="45"/>
      <c r="C50" s="371"/>
      <c r="D50" s="371"/>
    </row>
    <row r="51" spans="1:4" ht="16.5" customHeight="1" thickBot="1">
      <c r="A51" s="46"/>
      <c r="B51" s="46"/>
      <c r="C51" s="372"/>
      <c r="D51" s="138" t="s">
        <v>24</v>
      </c>
    </row>
    <row r="52" spans="1:4" ht="37.5" customHeight="1" thickBot="1">
      <c r="A52" s="57" t="s">
        <v>1</v>
      </c>
      <c r="B52" s="58" t="s">
        <v>17</v>
      </c>
      <c r="C52" s="373" t="s">
        <v>343</v>
      </c>
      <c r="D52" s="394" t="s">
        <v>344</v>
      </c>
    </row>
    <row r="53" spans="1:4" s="56" customFormat="1" ht="12" customHeight="1" thickBot="1">
      <c r="A53" s="59">
        <v>1</v>
      </c>
      <c r="B53" s="60">
        <v>2</v>
      </c>
      <c r="C53" s="374">
        <v>3</v>
      </c>
      <c r="D53" s="375">
        <v>4</v>
      </c>
    </row>
    <row r="54" spans="1:4" ht="12" customHeight="1" thickBot="1">
      <c r="A54" s="76" t="s">
        <v>3</v>
      </c>
      <c r="B54" s="72" t="s">
        <v>98</v>
      </c>
      <c r="C54" s="346">
        <f>SUM(C55:C61)</f>
        <v>99606</v>
      </c>
      <c r="D54" s="363">
        <f>SUM(D55:D61)</f>
        <v>116843</v>
      </c>
    </row>
    <row r="55" spans="1:4" ht="12" customHeight="1">
      <c r="A55" s="84" t="s">
        <v>91</v>
      </c>
      <c r="B55" s="68" t="s">
        <v>18</v>
      </c>
      <c r="C55" s="351">
        <v>32558</v>
      </c>
      <c r="D55" s="385">
        <v>32934</v>
      </c>
    </row>
    <row r="56" spans="1:4" ht="12" customHeight="1">
      <c r="A56" s="79" t="s">
        <v>92</v>
      </c>
      <c r="B56" s="64" t="s">
        <v>19</v>
      </c>
      <c r="C56" s="348">
        <v>8703</v>
      </c>
      <c r="D56" s="383">
        <v>7755</v>
      </c>
    </row>
    <row r="57" spans="1:4" ht="12" customHeight="1">
      <c r="A57" s="79" t="s">
        <v>93</v>
      </c>
      <c r="B57" s="64" t="s">
        <v>20</v>
      </c>
      <c r="C57" s="377">
        <v>45568</v>
      </c>
      <c r="D57" s="395">
        <v>55539</v>
      </c>
    </row>
    <row r="58" spans="1:4" ht="12" customHeight="1">
      <c r="A58" s="79" t="s">
        <v>94</v>
      </c>
      <c r="B58" s="378" t="s">
        <v>64</v>
      </c>
      <c r="C58" s="352"/>
      <c r="D58" s="383">
        <v>7345</v>
      </c>
    </row>
    <row r="59" spans="1:4" ht="12" customHeight="1">
      <c r="A59" s="79" t="s">
        <v>95</v>
      </c>
      <c r="B59" s="396" t="s">
        <v>111</v>
      </c>
      <c r="C59" s="379">
        <v>6677</v>
      </c>
      <c r="D59" s="397">
        <v>6677</v>
      </c>
    </row>
    <row r="60" spans="1:4" ht="12" customHeight="1">
      <c r="A60" s="79" t="s">
        <v>96</v>
      </c>
      <c r="B60" s="64" t="s">
        <v>62</v>
      </c>
      <c r="C60" s="377"/>
      <c r="D60" s="395"/>
    </row>
    <row r="61" spans="1:4" ht="12" customHeight="1" thickBot="1">
      <c r="A61" s="79" t="s">
        <v>97</v>
      </c>
      <c r="B61" s="73" t="s">
        <v>21</v>
      </c>
      <c r="C61" s="377">
        <v>6100</v>
      </c>
      <c r="D61" s="395">
        <v>6593</v>
      </c>
    </row>
    <row r="62" spans="1:4" ht="12" customHeight="1" thickBot="1">
      <c r="A62" s="77" t="s">
        <v>4</v>
      </c>
      <c r="B62" s="74" t="s">
        <v>104</v>
      </c>
      <c r="C62" s="346">
        <f>SUM(C63:C67)</f>
        <v>21300</v>
      </c>
      <c r="D62" s="363">
        <f>SUM(D63:D67)</f>
        <v>19107</v>
      </c>
    </row>
    <row r="63" spans="1:4" ht="12" customHeight="1">
      <c r="A63" s="81" t="s">
        <v>99</v>
      </c>
      <c r="B63" s="66" t="s">
        <v>60</v>
      </c>
      <c r="C63" s="356">
        <v>17300</v>
      </c>
      <c r="D63" s="390">
        <v>7850</v>
      </c>
    </row>
    <row r="64" spans="1:4" ht="12" customHeight="1">
      <c r="A64" s="81" t="s">
        <v>100</v>
      </c>
      <c r="B64" s="64" t="s">
        <v>67</v>
      </c>
      <c r="C64" s="348">
        <v>4000</v>
      </c>
      <c r="D64" s="383">
        <v>11257</v>
      </c>
    </row>
    <row r="65" spans="1:4" ht="12" customHeight="1">
      <c r="A65" s="81" t="s">
        <v>101</v>
      </c>
      <c r="B65" s="64" t="s">
        <v>112</v>
      </c>
      <c r="C65" s="348"/>
      <c r="D65" s="383"/>
    </row>
    <row r="66" spans="1:4" ht="12" customHeight="1">
      <c r="A66" s="81" t="s">
        <v>102</v>
      </c>
      <c r="B66" s="64" t="s">
        <v>61</v>
      </c>
      <c r="C66" s="348"/>
      <c r="D66" s="383"/>
    </row>
    <row r="67" spans="1:4" ht="12" customHeight="1" thickBot="1">
      <c r="A67" s="82" t="s">
        <v>103</v>
      </c>
      <c r="B67" s="73" t="s">
        <v>113</v>
      </c>
      <c r="C67" s="377"/>
      <c r="D67" s="395"/>
    </row>
    <row r="68" spans="1:4" ht="12" customHeight="1" thickBot="1">
      <c r="A68" s="77" t="s">
        <v>6</v>
      </c>
      <c r="B68" s="74" t="s">
        <v>105</v>
      </c>
      <c r="C68" s="346">
        <f>SUM(C69:C71)</f>
        <v>17822</v>
      </c>
      <c r="D68" s="363">
        <f>SUM(D69:D71)</f>
        <v>35159</v>
      </c>
    </row>
    <row r="69" spans="1:4" ht="12" customHeight="1">
      <c r="A69" s="81" t="s">
        <v>73</v>
      </c>
      <c r="B69" s="66" t="s">
        <v>33</v>
      </c>
      <c r="C69" s="356">
        <v>2822</v>
      </c>
      <c r="D69" s="390">
        <v>2159</v>
      </c>
    </row>
    <row r="70" spans="1:4" ht="12" customHeight="1">
      <c r="A70" s="79" t="s">
        <v>74</v>
      </c>
      <c r="B70" s="64" t="s">
        <v>119</v>
      </c>
      <c r="C70" s="348"/>
      <c r="D70" s="383"/>
    </row>
    <row r="71" spans="1:4" ht="12" customHeight="1" thickBot="1">
      <c r="A71" s="82" t="s">
        <v>75</v>
      </c>
      <c r="B71" s="64" t="s">
        <v>114</v>
      </c>
      <c r="C71" s="377">
        <v>15000</v>
      </c>
      <c r="D71" s="395">
        <v>33000</v>
      </c>
    </row>
    <row r="72" spans="1:4" ht="12" customHeight="1" thickBot="1">
      <c r="A72" s="77" t="s">
        <v>7</v>
      </c>
      <c r="B72" s="74" t="s">
        <v>68</v>
      </c>
      <c r="C72" s="350"/>
      <c r="D72" s="363"/>
    </row>
    <row r="73" spans="1:4" ht="12" customHeight="1" thickBot="1">
      <c r="A73" s="77" t="s">
        <v>8</v>
      </c>
      <c r="B73" s="74" t="s">
        <v>69</v>
      </c>
      <c r="C73" s="350"/>
      <c r="D73" s="363"/>
    </row>
    <row r="74" spans="1:4" ht="12" customHeight="1" thickBot="1">
      <c r="A74" s="77" t="s">
        <v>9</v>
      </c>
      <c r="B74" s="74" t="s">
        <v>120</v>
      </c>
      <c r="C74" s="350"/>
      <c r="D74" s="363"/>
    </row>
    <row r="75" spans="1:4" ht="12" customHeight="1" thickBot="1">
      <c r="A75" s="77" t="s">
        <v>10</v>
      </c>
      <c r="B75" s="74" t="s">
        <v>144</v>
      </c>
      <c r="C75" s="350">
        <f>SUM(C76:C78)</f>
        <v>0</v>
      </c>
      <c r="D75" s="363">
        <f>SUM(D76:D78)</f>
        <v>1293</v>
      </c>
    </row>
    <row r="76" spans="1:4" ht="12" customHeight="1">
      <c r="A76" s="81" t="s">
        <v>83</v>
      </c>
      <c r="B76" s="66" t="s">
        <v>57</v>
      </c>
      <c r="C76" s="356"/>
      <c r="D76" s="390"/>
    </row>
    <row r="77" spans="1:4" ht="12" customHeight="1">
      <c r="A77" s="78" t="s">
        <v>84</v>
      </c>
      <c r="B77" s="63" t="s">
        <v>159</v>
      </c>
      <c r="C77" s="347"/>
      <c r="D77" s="382"/>
    </row>
    <row r="78" spans="1:4" ht="12" customHeight="1" thickBot="1">
      <c r="A78" s="82" t="s">
        <v>345</v>
      </c>
      <c r="B78" s="73" t="s">
        <v>346</v>
      </c>
      <c r="C78" s="377"/>
      <c r="D78" s="395">
        <v>1293</v>
      </c>
    </row>
    <row r="79" spans="1:5" ht="12" customHeight="1" thickBot="1">
      <c r="A79" s="77" t="s">
        <v>15</v>
      </c>
      <c r="B79" s="74" t="s">
        <v>145</v>
      </c>
      <c r="C79" s="346">
        <f>C54+C62+C68+C72+C73+C74+C75</f>
        <v>138728</v>
      </c>
      <c r="D79" s="363">
        <f>D54+D62+D68+D72+D73+D74+D75</f>
        <v>172402</v>
      </c>
      <c r="E79" s="380"/>
    </row>
    <row r="80" ht="15.75">
      <c r="A80" s="18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2015. ÉVI KÖLTSÉGVETÉSÉNEK PÉNZÜGYI MÉRLEGE&amp;10
&amp;R&amp;"Times New Roman CE,Félkövér dőlt"
&amp;12 1. sz. melléklet</oddHead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9" t="s">
        <v>238</v>
      </c>
    </row>
    <row r="2" spans="1:9" s="216" customFormat="1" ht="26.25" customHeight="1">
      <c r="A2" s="614" t="s">
        <v>239</v>
      </c>
      <c r="B2" s="612" t="s">
        <v>240</v>
      </c>
      <c r="C2" s="616" t="s">
        <v>241</v>
      </c>
      <c r="D2" s="616" t="s">
        <v>242</v>
      </c>
      <c r="E2" s="609" t="s">
        <v>243</v>
      </c>
      <c r="F2" s="610"/>
      <c r="G2" s="610"/>
      <c r="H2" s="611"/>
      <c r="I2" s="612" t="s">
        <v>244</v>
      </c>
    </row>
    <row r="3" spans="1:9" s="220" customFormat="1" ht="32.25" customHeight="1" thickBot="1">
      <c r="A3" s="615"/>
      <c r="B3" s="613"/>
      <c r="C3" s="613"/>
      <c r="D3" s="617"/>
      <c r="E3" s="217" t="s">
        <v>245</v>
      </c>
      <c r="F3" s="218" t="s">
        <v>246</v>
      </c>
      <c r="G3" s="218" t="s">
        <v>247</v>
      </c>
      <c r="H3" s="219" t="s">
        <v>248</v>
      </c>
      <c r="I3" s="613"/>
    </row>
    <row r="4" spans="1:9" s="226" customFormat="1" ht="18" customHeight="1" thickBot="1">
      <c r="A4" s="221">
        <v>1</v>
      </c>
      <c r="B4" s="222">
        <v>2</v>
      </c>
      <c r="C4" s="223">
        <v>3</v>
      </c>
      <c r="D4" s="222">
        <v>4</v>
      </c>
      <c r="E4" s="221">
        <v>5</v>
      </c>
      <c r="F4" s="223">
        <v>6</v>
      </c>
      <c r="G4" s="223">
        <v>7</v>
      </c>
      <c r="H4" s="224">
        <v>8</v>
      </c>
      <c r="I4" s="225" t="s">
        <v>249</v>
      </c>
    </row>
    <row r="5" spans="1:9" ht="33.75" customHeight="1" thickBot="1">
      <c r="A5" s="11" t="s">
        <v>3</v>
      </c>
      <c r="B5" s="227" t="s">
        <v>250</v>
      </c>
      <c r="C5" s="228"/>
      <c r="D5" s="229">
        <f>SUM(D6:D7)</f>
        <v>0</v>
      </c>
      <c r="E5" s="230">
        <f>SUM(E6:E7)</f>
        <v>0</v>
      </c>
      <c r="F5" s="231">
        <f>SUM(F6:F7)</f>
        <v>0</v>
      </c>
      <c r="G5" s="231">
        <f>SUM(G6:G7)</f>
        <v>0</v>
      </c>
      <c r="H5" s="232">
        <f>SUM(H6:H7)</f>
        <v>0</v>
      </c>
      <c r="I5" s="233">
        <f>SUM(D5:H5)</f>
        <v>0</v>
      </c>
    </row>
    <row r="6" spans="1:9" ht="21" customHeight="1">
      <c r="A6" s="234" t="s">
        <v>4</v>
      </c>
      <c r="B6" s="235" t="s">
        <v>251</v>
      </c>
      <c r="C6" s="236"/>
      <c r="D6" s="237"/>
      <c r="E6" s="238"/>
      <c r="F6" s="25"/>
      <c r="G6" s="25"/>
      <c r="H6" s="26"/>
      <c r="I6" s="239">
        <f aca="true" t="shared" si="0" ref="I6:I17">SUM(D6:H6)</f>
        <v>0</v>
      </c>
    </row>
    <row r="7" spans="1:9" ht="21" customHeight="1" thickBot="1">
      <c r="A7" s="234" t="s">
        <v>6</v>
      </c>
      <c r="B7" s="235" t="s">
        <v>252</v>
      </c>
      <c r="C7" s="236"/>
      <c r="D7" s="237"/>
      <c r="E7" s="238"/>
      <c r="F7" s="25"/>
      <c r="G7" s="25"/>
      <c r="H7" s="26"/>
      <c r="I7" s="239">
        <f t="shared" si="0"/>
        <v>0</v>
      </c>
    </row>
    <row r="8" spans="1:9" ht="36" customHeight="1" thickBot="1">
      <c r="A8" s="11" t="s">
        <v>7</v>
      </c>
      <c r="B8" s="240" t="s">
        <v>253</v>
      </c>
      <c r="C8" s="228"/>
      <c r="D8" s="229">
        <f aca="true" t="shared" si="1" ref="D8:I8">SUM(D9:D12)</f>
        <v>0</v>
      </c>
      <c r="E8" s="243">
        <f t="shared" si="1"/>
        <v>0</v>
      </c>
      <c r="F8" s="244">
        <f t="shared" si="1"/>
        <v>0</v>
      </c>
      <c r="G8" s="244">
        <f t="shared" si="1"/>
        <v>0</v>
      </c>
      <c r="H8" s="232">
        <f t="shared" si="1"/>
        <v>0</v>
      </c>
      <c r="I8" s="229">
        <f t="shared" si="1"/>
        <v>0</v>
      </c>
    </row>
    <row r="9" spans="1:9" ht="21" customHeight="1">
      <c r="A9" s="234" t="s">
        <v>8</v>
      </c>
      <c r="B9" s="235" t="s">
        <v>254</v>
      </c>
      <c r="C9" s="236"/>
      <c r="D9" s="237"/>
      <c r="E9" s="238"/>
      <c r="F9" s="25"/>
      <c r="G9" s="25"/>
      <c r="H9" s="26"/>
      <c r="I9" s="239">
        <f>SUM(D9:H9)</f>
        <v>0</v>
      </c>
    </row>
    <row r="10" spans="1:9" ht="21" customHeight="1">
      <c r="A10" s="234" t="s">
        <v>9</v>
      </c>
      <c r="B10" s="241" t="s">
        <v>255</v>
      </c>
      <c r="C10" s="236"/>
      <c r="D10" s="237"/>
      <c r="E10" s="238"/>
      <c r="F10" s="25"/>
      <c r="G10" s="25"/>
      <c r="H10" s="26"/>
      <c r="I10" s="239">
        <f>SUM(D10:H10)</f>
        <v>0</v>
      </c>
    </row>
    <row r="11" spans="1:9" ht="21" customHeight="1">
      <c r="A11" s="234" t="s">
        <v>10</v>
      </c>
      <c r="B11" s="235" t="s">
        <v>256</v>
      </c>
      <c r="C11" s="236"/>
      <c r="D11" s="237"/>
      <c r="E11" s="238"/>
      <c r="F11" s="25"/>
      <c r="G11" s="25"/>
      <c r="H11" s="26"/>
      <c r="I11" s="239">
        <f>SUM(D11:H11)</f>
        <v>0</v>
      </c>
    </row>
    <row r="12" spans="1:9" ht="18" customHeight="1" thickBot="1">
      <c r="A12" s="234" t="s">
        <v>11</v>
      </c>
      <c r="B12" s="235" t="s">
        <v>257</v>
      </c>
      <c r="C12" s="236"/>
      <c r="D12" s="237"/>
      <c r="E12" s="238"/>
      <c r="F12" s="25"/>
      <c r="G12" s="25"/>
      <c r="H12" s="26"/>
      <c r="I12" s="239">
        <f>SUM(D12:H12)</f>
        <v>0</v>
      </c>
    </row>
    <row r="13" spans="1:9" ht="21" customHeight="1" thickBot="1">
      <c r="A13" s="11" t="s">
        <v>12</v>
      </c>
      <c r="B13" s="240" t="s">
        <v>258</v>
      </c>
      <c r="C13" s="228"/>
      <c r="D13" s="229">
        <f>SUM(D14:D14)</f>
        <v>0</v>
      </c>
      <c r="E13" s="230">
        <f>SUM(E14:E14)</f>
        <v>0</v>
      </c>
      <c r="F13" s="231">
        <f>SUM(F14:F14)</f>
        <v>0</v>
      </c>
      <c r="G13" s="231">
        <f>SUM(G14:G14)</f>
        <v>0</v>
      </c>
      <c r="H13" s="232">
        <f>SUM(H14:H14)</f>
        <v>0</v>
      </c>
      <c r="I13" s="233">
        <f t="shared" si="0"/>
        <v>0</v>
      </c>
    </row>
    <row r="14" spans="1:9" ht="21" customHeight="1" thickBot="1">
      <c r="A14" s="234" t="s">
        <v>13</v>
      </c>
      <c r="B14" s="235" t="s">
        <v>259</v>
      </c>
      <c r="C14" s="236"/>
      <c r="D14" s="237"/>
      <c r="E14" s="238"/>
      <c r="F14" s="25"/>
      <c r="G14" s="25"/>
      <c r="H14" s="26"/>
      <c r="I14" s="239">
        <f t="shared" si="0"/>
        <v>0</v>
      </c>
    </row>
    <row r="15" spans="1:9" ht="21" customHeight="1" thickBot="1">
      <c r="A15" s="11" t="s">
        <v>14</v>
      </c>
      <c r="B15" s="240" t="s">
        <v>260</v>
      </c>
      <c r="C15" s="228"/>
      <c r="D15" s="229">
        <f>SUM(D16:D16)</f>
        <v>0</v>
      </c>
      <c r="E15" s="230">
        <f>SUM(E16:E16)</f>
        <v>0</v>
      </c>
      <c r="F15" s="231">
        <f>SUM(F16:F16)</f>
        <v>0</v>
      </c>
      <c r="G15" s="231">
        <f>SUM(G16:G16)</f>
        <v>0</v>
      </c>
      <c r="H15" s="232">
        <f>SUM(H16:H16)</f>
        <v>0</v>
      </c>
      <c r="I15" s="233">
        <f t="shared" si="0"/>
        <v>0</v>
      </c>
    </row>
    <row r="16" spans="1:9" ht="21" customHeight="1" thickBot="1">
      <c r="A16" s="234" t="s">
        <v>229</v>
      </c>
      <c r="B16" s="235"/>
      <c r="C16" s="236"/>
      <c r="D16" s="237"/>
      <c r="E16" s="238"/>
      <c r="F16" s="25"/>
      <c r="G16" s="25"/>
      <c r="H16" s="26"/>
      <c r="I16" s="239">
        <f t="shared" si="0"/>
        <v>0</v>
      </c>
    </row>
    <row r="17" spans="1:9" ht="21" customHeight="1" thickBot="1">
      <c r="A17" s="11" t="s">
        <v>230</v>
      </c>
      <c r="B17" s="227" t="s">
        <v>261</v>
      </c>
      <c r="C17" s="242"/>
      <c r="D17" s="229">
        <f>D5+D8+D13+D15</f>
        <v>0</v>
      </c>
      <c r="E17" s="230">
        <f>E5+E8+E13+E15</f>
        <v>0</v>
      </c>
      <c r="F17" s="231">
        <f>F5+F8+F13+F15</f>
        <v>0</v>
      </c>
      <c r="G17" s="231">
        <f>G5+G8+G13+G15</f>
        <v>0</v>
      </c>
      <c r="H17" s="232">
        <f>H5+H8+H13+H15</f>
        <v>0</v>
      </c>
      <c r="I17" s="233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618" t="s">
        <v>263</v>
      </c>
      <c r="C1" s="618"/>
    </row>
    <row r="2" spans="1:3" s="8" customFormat="1" ht="49.5" customHeight="1" thickBot="1">
      <c r="A2" s="12" t="s">
        <v>262</v>
      </c>
      <c r="B2" s="87" t="s">
        <v>148</v>
      </c>
      <c r="C2" s="13" t="s">
        <v>149</v>
      </c>
    </row>
    <row r="3" spans="1:3" ht="30" customHeight="1">
      <c r="A3" s="325" t="s">
        <v>301</v>
      </c>
      <c r="B3" s="326">
        <v>6061</v>
      </c>
      <c r="C3" s="328"/>
    </row>
    <row r="4" spans="1:3" ht="30" customHeight="1">
      <c r="A4" s="325" t="s">
        <v>211</v>
      </c>
      <c r="B4" s="326">
        <v>10180</v>
      </c>
      <c r="C4" s="328"/>
    </row>
    <row r="5" spans="1:3" ht="30" customHeight="1">
      <c r="A5" s="327"/>
      <c r="B5" s="329"/>
      <c r="C5" s="330"/>
    </row>
    <row r="6" spans="1:3" ht="30" customHeight="1">
      <c r="A6" s="34"/>
      <c r="B6" s="331"/>
      <c r="C6" s="332"/>
    </row>
    <row r="7" spans="1:3" ht="30" customHeight="1">
      <c r="A7" s="34"/>
      <c r="B7" s="331"/>
      <c r="C7" s="332"/>
    </row>
    <row r="8" spans="1:3" ht="30" customHeight="1" thickBot="1">
      <c r="A8" s="33"/>
      <c r="B8" s="331"/>
      <c r="C8" s="332"/>
    </row>
    <row r="9" spans="1:3" ht="49.5" customHeight="1" thickBot="1">
      <c r="A9" s="50" t="s">
        <v>44</v>
      </c>
      <c r="B9" s="333">
        <f>SUM(B3:B8)</f>
        <v>16241</v>
      </c>
      <c r="C9" s="265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19" t="s">
        <v>238</v>
      </c>
    </row>
    <row r="2" spans="1:8" s="216" customFormat="1" ht="26.25" customHeight="1">
      <c r="A2" s="619" t="s">
        <v>239</v>
      </c>
      <c r="B2" s="621" t="s">
        <v>264</v>
      </c>
      <c r="C2" s="619" t="s">
        <v>265</v>
      </c>
      <c r="D2" s="619" t="s">
        <v>266</v>
      </c>
      <c r="E2" s="245" t="s">
        <v>267</v>
      </c>
      <c r="F2" s="246"/>
      <c r="G2" s="246"/>
      <c r="H2" s="247"/>
    </row>
    <row r="3" spans="1:8" s="220" customFormat="1" ht="32.25" customHeight="1" thickBot="1">
      <c r="A3" s="620"/>
      <c r="B3" s="622"/>
      <c r="C3" s="622"/>
      <c r="D3" s="620"/>
      <c r="E3" s="248" t="s">
        <v>245</v>
      </c>
      <c r="F3" s="249" t="s">
        <v>246</v>
      </c>
      <c r="G3" s="249" t="s">
        <v>247</v>
      </c>
      <c r="H3" s="250" t="s">
        <v>268</v>
      </c>
    </row>
    <row r="4" spans="1:8" s="226" customFormat="1" ht="18" customHeight="1" thickBot="1">
      <c r="A4" s="251">
        <v>1</v>
      </c>
      <c r="B4" s="252">
        <v>2</v>
      </c>
      <c r="C4" s="252">
        <v>3</v>
      </c>
      <c r="D4" s="253">
        <v>4</v>
      </c>
      <c r="E4" s="251">
        <v>5</v>
      </c>
      <c r="F4" s="253">
        <v>6</v>
      </c>
      <c r="G4" s="253">
        <v>7</v>
      </c>
      <c r="H4" s="254">
        <v>8</v>
      </c>
    </row>
    <row r="5" spans="1:8" ht="18" customHeight="1" thickBot="1">
      <c r="A5" s="255" t="s">
        <v>3</v>
      </c>
      <c r="B5" s="227" t="s">
        <v>269</v>
      </c>
      <c r="C5" s="256"/>
      <c r="D5" s="257"/>
      <c r="E5" s="258">
        <f>SUM(E6:E9)</f>
        <v>0</v>
      </c>
      <c r="F5" s="36">
        <f>SUM(F6:F9)</f>
        <v>0</v>
      </c>
      <c r="G5" s="36">
        <f>SUM(G6:G9)</f>
        <v>0</v>
      </c>
      <c r="H5" s="37">
        <f>SUM(H6:H9)</f>
        <v>0</v>
      </c>
    </row>
    <row r="6" spans="1:8" ht="18" customHeight="1">
      <c r="A6" s="259" t="s">
        <v>4</v>
      </c>
      <c r="B6" s="235" t="s">
        <v>270</v>
      </c>
      <c r="C6" s="260"/>
      <c r="D6" s="236"/>
      <c r="E6" s="238"/>
      <c r="F6" s="25"/>
      <c r="G6" s="25"/>
      <c r="H6" s="26"/>
    </row>
    <row r="7" spans="1:8" ht="18" customHeight="1">
      <c r="A7" s="259" t="s">
        <v>6</v>
      </c>
      <c r="B7" s="235" t="s">
        <v>259</v>
      </c>
      <c r="C7" s="260"/>
      <c r="D7" s="236"/>
      <c r="E7" s="238"/>
      <c r="F7" s="25"/>
      <c r="G7" s="25"/>
      <c r="H7" s="26"/>
    </row>
    <row r="8" spans="1:8" ht="18" customHeight="1">
      <c r="A8" s="259" t="s">
        <v>7</v>
      </c>
      <c r="B8" s="235" t="s">
        <v>259</v>
      </c>
      <c r="C8" s="260"/>
      <c r="D8" s="236"/>
      <c r="E8" s="238"/>
      <c r="F8" s="25"/>
      <c r="G8" s="25"/>
      <c r="H8" s="26"/>
    </row>
    <row r="9" spans="1:8" ht="18" customHeight="1" thickBot="1">
      <c r="A9" s="259" t="s">
        <v>8</v>
      </c>
      <c r="B9" s="235" t="s">
        <v>259</v>
      </c>
      <c r="C9" s="260"/>
      <c r="D9" s="236"/>
      <c r="E9" s="238"/>
      <c r="F9" s="25"/>
      <c r="G9" s="25"/>
      <c r="H9" s="26"/>
    </row>
    <row r="10" spans="1:8" ht="18" customHeight="1" thickBot="1">
      <c r="A10" s="255" t="s">
        <v>9</v>
      </c>
      <c r="B10" s="227" t="s">
        <v>271</v>
      </c>
      <c r="C10" s="256"/>
      <c r="D10" s="257"/>
      <c r="E10" s="258">
        <f>SUM(E11:E14)</f>
        <v>0</v>
      </c>
      <c r="F10" s="261">
        <f>SUM(F11:F14)</f>
        <v>0</v>
      </c>
      <c r="G10" s="261">
        <f>SUM(G11:G14)</f>
        <v>0</v>
      </c>
      <c r="H10" s="262">
        <f>SUM(H11:H14)</f>
        <v>0</v>
      </c>
    </row>
    <row r="11" spans="1:8" ht="18" customHeight="1">
      <c r="A11" s="259" t="s">
        <v>10</v>
      </c>
      <c r="B11" s="235" t="s">
        <v>272</v>
      </c>
      <c r="C11" s="260"/>
      <c r="D11" s="236"/>
      <c r="E11" s="238"/>
      <c r="F11" s="25"/>
      <c r="G11" s="25"/>
      <c r="H11" s="26"/>
    </row>
    <row r="12" spans="1:8" ht="18" customHeight="1">
      <c r="A12" s="259" t="s">
        <v>11</v>
      </c>
      <c r="B12" s="235"/>
      <c r="C12" s="260"/>
      <c r="D12" s="236"/>
      <c r="E12" s="238"/>
      <c r="F12" s="25"/>
      <c r="G12" s="25"/>
      <c r="H12" s="26"/>
    </row>
    <row r="13" spans="1:8" ht="18" customHeight="1">
      <c r="A13" s="259" t="s">
        <v>12</v>
      </c>
      <c r="B13" s="235" t="s">
        <v>259</v>
      </c>
      <c r="C13" s="260"/>
      <c r="D13" s="236"/>
      <c r="E13" s="238"/>
      <c r="F13" s="25"/>
      <c r="G13" s="25"/>
      <c r="H13" s="26"/>
    </row>
    <row r="14" spans="1:8" ht="18" customHeight="1" thickBot="1">
      <c r="A14" s="259" t="s">
        <v>13</v>
      </c>
      <c r="B14" s="235" t="s">
        <v>259</v>
      </c>
      <c r="C14" s="260"/>
      <c r="D14" s="236"/>
      <c r="E14" s="238"/>
      <c r="F14" s="25"/>
      <c r="G14" s="25"/>
      <c r="H14" s="26"/>
    </row>
    <row r="15" spans="1:8" ht="18" customHeight="1" thickBot="1">
      <c r="A15" s="255" t="s">
        <v>14</v>
      </c>
      <c r="B15" s="227" t="s">
        <v>273</v>
      </c>
      <c r="C15" s="256"/>
      <c r="D15" s="257"/>
      <c r="E15" s="263">
        <f>E5+E10</f>
        <v>0</v>
      </c>
      <c r="F15" s="36">
        <f>F5+F10</f>
        <v>0</v>
      </c>
      <c r="G15" s="36">
        <f>G5+G10</f>
        <v>0</v>
      </c>
      <c r="H15" s="3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3.625" style="7" customWidth="1"/>
    <col min="2" max="3" width="15.875" style="7" customWidth="1"/>
    <col min="4" max="4" width="20.00390625" style="1" customWidth="1"/>
    <col min="5" max="5" width="19.00390625" style="1" customWidth="1"/>
    <col min="6" max="16384" width="9.375" style="1" customWidth="1"/>
  </cols>
  <sheetData>
    <row r="1" spans="1:3" s="2" customFormat="1" ht="150" customHeight="1" thickBot="1">
      <c r="A1" s="6"/>
      <c r="B1" s="6"/>
      <c r="C1" s="264" t="s">
        <v>238</v>
      </c>
    </row>
    <row r="2" spans="1:3" s="8" customFormat="1" ht="39.75" customHeight="1" thickBot="1">
      <c r="A2" s="514" t="s">
        <v>274</v>
      </c>
      <c r="B2" s="4" t="s">
        <v>350</v>
      </c>
      <c r="C2" s="75" t="s">
        <v>351</v>
      </c>
    </row>
    <row r="3" spans="1:3" ht="19.5" customHeight="1">
      <c r="A3" s="515" t="s">
        <v>275</v>
      </c>
      <c r="B3" s="516">
        <v>50</v>
      </c>
      <c r="C3" s="526">
        <v>38</v>
      </c>
    </row>
    <row r="4" spans="1:3" ht="19.5" customHeight="1">
      <c r="A4" s="517" t="s">
        <v>276</v>
      </c>
      <c r="B4" s="518">
        <v>300</v>
      </c>
      <c r="C4" s="527">
        <v>350</v>
      </c>
    </row>
    <row r="5" spans="1:3" ht="19.5" customHeight="1">
      <c r="A5" s="517" t="s">
        <v>339</v>
      </c>
      <c r="B5" s="519">
        <v>500</v>
      </c>
      <c r="C5" s="473">
        <v>580</v>
      </c>
    </row>
    <row r="6" spans="1:3" ht="19.5" customHeight="1">
      <c r="A6" s="517" t="s">
        <v>340</v>
      </c>
      <c r="B6" s="519">
        <v>1200</v>
      </c>
      <c r="C6" s="473">
        <v>1000</v>
      </c>
    </row>
    <row r="7" spans="1:3" ht="19.5" customHeight="1">
      <c r="A7" s="520" t="s">
        <v>341</v>
      </c>
      <c r="B7" s="521">
        <v>30</v>
      </c>
      <c r="C7" s="528">
        <v>50</v>
      </c>
    </row>
    <row r="8" spans="1:3" ht="19.5" customHeight="1" thickBot="1">
      <c r="A8" s="522" t="s">
        <v>342</v>
      </c>
      <c r="B8" s="523">
        <v>4496</v>
      </c>
      <c r="C8" s="529">
        <v>4496</v>
      </c>
    </row>
    <row r="9" spans="1:3" ht="39.75" customHeight="1" thickBot="1">
      <c r="A9" s="524" t="s">
        <v>44</v>
      </c>
      <c r="B9" s="525">
        <f>SUM(B3:B8)</f>
        <v>6576</v>
      </c>
      <c r="C9" s="440">
        <f>SUM(C3:C8)</f>
        <v>6514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8.sz.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50390625" style="281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67" customFormat="1" ht="129.75" customHeight="1" thickBot="1">
      <c r="A1" s="266"/>
      <c r="D1" s="282" t="s">
        <v>238</v>
      </c>
    </row>
    <row r="2" spans="1:4" s="269" customFormat="1" ht="48" customHeight="1" thickBot="1">
      <c r="A2" s="12" t="s">
        <v>1</v>
      </c>
      <c r="B2" s="268" t="s">
        <v>2</v>
      </c>
      <c r="C2" s="268" t="s">
        <v>279</v>
      </c>
      <c r="D2" s="13" t="s">
        <v>280</v>
      </c>
    </row>
    <row r="3" spans="1:4" s="269" customFormat="1" ht="18" customHeight="1" thickBot="1">
      <c r="A3" s="270">
        <v>1</v>
      </c>
      <c r="B3" s="271">
        <v>2</v>
      </c>
      <c r="C3" s="271">
        <v>3</v>
      </c>
      <c r="D3" s="272">
        <v>4</v>
      </c>
    </row>
    <row r="4" spans="1:4" ht="24" customHeight="1">
      <c r="A4" s="273" t="s">
        <v>3</v>
      </c>
      <c r="B4" s="274"/>
      <c r="C4" s="23"/>
      <c r="D4" s="24"/>
    </row>
    <row r="5" spans="1:4" ht="24" customHeight="1">
      <c r="A5" s="275" t="s">
        <v>4</v>
      </c>
      <c r="B5" s="276"/>
      <c r="C5" s="25"/>
      <c r="D5" s="26"/>
    </row>
    <row r="6" spans="1:4" ht="24" customHeight="1">
      <c r="A6" s="273" t="s">
        <v>7</v>
      </c>
      <c r="B6" s="276"/>
      <c r="C6" s="25"/>
      <c r="D6" s="26"/>
    </row>
    <row r="7" spans="1:4" ht="24" customHeight="1" thickBot="1">
      <c r="A7" s="273" t="s">
        <v>8</v>
      </c>
      <c r="B7" s="276"/>
      <c r="C7" s="25"/>
      <c r="D7" s="26"/>
    </row>
    <row r="8" spans="1:4" ht="18" customHeight="1" thickBot="1">
      <c r="A8" s="277" t="s">
        <v>9</v>
      </c>
      <c r="B8" s="278" t="s">
        <v>228</v>
      </c>
      <c r="C8" s="279">
        <f>SUM(C4:C7)</f>
        <v>0</v>
      </c>
      <c r="D8" s="280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6.375" style="184" customWidth="1"/>
    <col min="2" max="2" width="29.00390625" style="185" customWidth="1"/>
    <col min="3" max="4" width="9.00390625" style="185" customWidth="1"/>
    <col min="5" max="5" width="9.50390625" style="185" customWidth="1"/>
    <col min="6" max="6" width="8.875" style="185" customWidth="1"/>
    <col min="7" max="7" width="8.625" style="185" customWidth="1"/>
    <col min="8" max="8" width="8.875" style="185" customWidth="1"/>
    <col min="9" max="9" width="8.125" style="185" customWidth="1"/>
    <col min="10" max="14" width="9.50390625" style="185" customWidth="1"/>
    <col min="15" max="15" width="12.625" style="184" customWidth="1"/>
    <col min="16" max="16" width="9.375" style="313" customWidth="1"/>
    <col min="17" max="16384" width="9.375" style="185" customWidth="1"/>
  </cols>
  <sheetData>
    <row r="1" spans="14:15" ht="16.5" thickBot="1">
      <c r="N1" s="623" t="s">
        <v>238</v>
      </c>
      <c r="O1" s="623"/>
    </row>
    <row r="2" spans="1:16" s="184" customFormat="1" ht="25.5" customHeight="1" thickBot="1">
      <c r="A2" s="283" t="s">
        <v>1</v>
      </c>
      <c r="B2" s="284" t="s">
        <v>37</v>
      </c>
      <c r="C2" s="188" t="s">
        <v>216</v>
      </c>
      <c r="D2" s="188" t="s">
        <v>217</v>
      </c>
      <c r="E2" s="188" t="s">
        <v>218</v>
      </c>
      <c r="F2" s="188" t="s">
        <v>219</v>
      </c>
      <c r="G2" s="188" t="s">
        <v>220</v>
      </c>
      <c r="H2" s="188" t="s">
        <v>221</v>
      </c>
      <c r="I2" s="188" t="s">
        <v>222</v>
      </c>
      <c r="J2" s="188" t="s">
        <v>223</v>
      </c>
      <c r="K2" s="188" t="s">
        <v>224</v>
      </c>
      <c r="L2" s="188" t="s">
        <v>225</v>
      </c>
      <c r="M2" s="188" t="s">
        <v>226</v>
      </c>
      <c r="N2" s="188" t="s">
        <v>227</v>
      </c>
      <c r="O2" s="285" t="s">
        <v>228</v>
      </c>
      <c r="P2" s="286"/>
    </row>
    <row r="3" spans="1:16" s="292" customFormat="1" ht="15" customHeight="1" thickBot="1">
      <c r="A3" s="287" t="s">
        <v>3</v>
      </c>
      <c r="B3" s="288" t="s">
        <v>25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  <c r="P3" s="291"/>
    </row>
    <row r="4" spans="1:16" s="298" customFormat="1" ht="13.5" customHeight="1">
      <c r="A4" s="293" t="s">
        <v>6</v>
      </c>
      <c r="B4" s="294" t="s">
        <v>281</v>
      </c>
      <c r="C4" s="295">
        <v>5566</v>
      </c>
      <c r="D4" s="295">
        <v>566</v>
      </c>
      <c r="E4" s="295">
        <v>16149</v>
      </c>
      <c r="F4" s="295">
        <v>566</v>
      </c>
      <c r="G4" s="295">
        <v>566</v>
      </c>
      <c r="H4" s="295">
        <v>566</v>
      </c>
      <c r="I4" s="295">
        <v>13566</v>
      </c>
      <c r="J4" s="295">
        <v>566</v>
      </c>
      <c r="K4" s="295">
        <v>16148</v>
      </c>
      <c r="L4" s="295">
        <v>566</v>
      </c>
      <c r="M4" s="295">
        <v>566</v>
      </c>
      <c r="N4" s="295">
        <v>566</v>
      </c>
      <c r="O4" s="296">
        <f aca="true" t="shared" si="0" ref="O4:O12">SUM(C4:N4)</f>
        <v>55957</v>
      </c>
      <c r="P4" s="297"/>
    </row>
    <row r="5" spans="1:16" s="298" customFormat="1" ht="13.5" customHeight="1">
      <c r="A5" s="299" t="s">
        <v>7</v>
      </c>
      <c r="B5" s="300" t="s">
        <v>282</v>
      </c>
      <c r="C5" s="301">
        <v>3203</v>
      </c>
      <c r="D5" s="301">
        <v>3203</v>
      </c>
      <c r="E5" s="301">
        <v>3203</v>
      </c>
      <c r="F5" s="301">
        <v>3203</v>
      </c>
      <c r="G5" s="301">
        <v>3203</v>
      </c>
      <c r="H5" s="301">
        <v>3203</v>
      </c>
      <c r="I5" s="301">
        <v>3203</v>
      </c>
      <c r="J5" s="301">
        <v>3203</v>
      </c>
      <c r="K5" s="301">
        <v>3203</v>
      </c>
      <c r="L5" s="301">
        <v>3203</v>
      </c>
      <c r="M5" s="301">
        <v>3203</v>
      </c>
      <c r="N5" s="301">
        <v>3200</v>
      </c>
      <c r="O5" s="302">
        <f t="shared" si="0"/>
        <v>38433</v>
      </c>
      <c r="P5" s="297"/>
    </row>
    <row r="6" spans="1:16" s="298" customFormat="1" ht="13.5" customHeight="1">
      <c r="A6" s="299" t="s">
        <v>8</v>
      </c>
      <c r="B6" s="294" t="s">
        <v>283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6">
        <f t="shared" si="0"/>
        <v>0</v>
      </c>
      <c r="P6" s="297"/>
    </row>
    <row r="7" spans="1:16" s="298" customFormat="1" ht="13.5" customHeight="1">
      <c r="A7" s="299" t="s">
        <v>9</v>
      </c>
      <c r="B7" s="294" t="s">
        <v>284</v>
      </c>
      <c r="C7" s="295">
        <v>6655</v>
      </c>
      <c r="D7" s="295">
        <v>11155</v>
      </c>
      <c r="E7" s="295">
        <v>6655</v>
      </c>
      <c r="F7" s="295">
        <v>6655</v>
      </c>
      <c r="G7" s="295">
        <v>6655</v>
      </c>
      <c r="H7" s="295">
        <v>17568</v>
      </c>
      <c r="I7" s="295">
        <v>5433</v>
      </c>
      <c r="J7" s="295">
        <v>933</v>
      </c>
      <c r="K7" s="295"/>
      <c r="L7" s="295"/>
      <c r="M7" s="295"/>
      <c r="N7" s="295"/>
      <c r="O7" s="296">
        <f t="shared" si="0"/>
        <v>61709</v>
      </c>
      <c r="P7" s="297"/>
    </row>
    <row r="8" spans="1:16" s="298" customFormat="1" ht="13.5" customHeight="1">
      <c r="A8" s="299" t="s">
        <v>10</v>
      </c>
      <c r="B8" s="294" t="s">
        <v>54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>
        <f t="shared" si="0"/>
        <v>0</v>
      </c>
      <c r="P8" s="297"/>
    </row>
    <row r="9" spans="1:16" s="298" customFormat="1" ht="13.5" customHeight="1">
      <c r="A9" s="299" t="s">
        <v>11</v>
      </c>
      <c r="B9" s="294" t="s">
        <v>65</v>
      </c>
      <c r="C9" s="295">
        <v>12276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6">
        <f t="shared" si="0"/>
        <v>12276</v>
      </c>
      <c r="P9" s="297"/>
    </row>
    <row r="10" spans="1:16" s="298" customFormat="1" ht="13.5" customHeight="1">
      <c r="A10" s="299" t="s">
        <v>12</v>
      </c>
      <c r="B10" s="294" t="s">
        <v>285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>
        <f t="shared" si="0"/>
        <v>0</v>
      </c>
      <c r="P10" s="297"/>
    </row>
    <row r="11" spans="1:16" s="298" customFormat="1" ht="13.5" customHeight="1" thickBot="1">
      <c r="A11" s="299" t="s">
        <v>13</v>
      </c>
      <c r="B11" s="303" t="s">
        <v>286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5">
        <f t="shared" si="0"/>
        <v>0</v>
      </c>
      <c r="P11" s="297"/>
    </row>
    <row r="12" spans="1:16" s="292" customFormat="1" ht="15.75" customHeight="1" thickBot="1">
      <c r="A12" s="287" t="s">
        <v>14</v>
      </c>
      <c r="B12" s="306" t="s">
        <v>287</v>
      </c>
      <c r="C12" s="307">
        <f aca="true" t="shared" si="1" ref="C12:N12">SUM(C4:C11)</f>
        <v>27700</v>
      </c>
      <c r="D12" s="307">
        <f t="shared" si="1"/>
        <v>14924</v>
      </c>
      <c r="E12" s="307">
        <f t="shared" si="1"/>
        <v>26007</v>
      </c>
      <c r="F12" s="307">
        <f t="shared" si="1"/>
        <v>10424</v>
      </c>
      <c r="G12" s="307">
        <f t="shared" si="1"/>
        <v>10424</v>
      </c>
      <c r="H12" s="307">
        <f t="shared" si="1"/>
        <v>21337</v>
      </c>
      <c r="I12" s="307">
        <f t="shared" si="1"/>
        <v>22202</v>
      </c>
      <c r="J12" s="307">
        <f t="shared" si="1"/>
        <v>4702</v>
      </c>
      <c r="K12" s="307">
        <f t="shared" si="1"/>
        <v>19351</v>
      </c>
      <c r="L12" s="307">
        <f t="shared" si="1"/>
        <v>3769</v>
      </c>
      <c r="M12" s="307">
        <f t="shared" si="1"/>
        <v>3769</v>
      </c>
      <c r="N12" s="307">
        <f t="shared" si="1"/>
        <v>3766</v>
      </c>
      <c r="O12" s="308">
        <f t="shared" si="0"/>
        <v>168375</v>
      </c>
      <c r="P12" s="291"/>
    </row>
    <row r="13" spans="1:16" s="292" customFormat="1" ht="15" customHeight="1" thickBot="1">
      <c r="A13" s="287" t="s">
        <v>229</v>
      </c>
      <c r="B13" s="309" t="s">
        <v>31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290"/>
      <c r="P13" s="291"/>
    </row>
    <row r="14" spans="1:16" s="298" customFormat="1" ht="13.5" customHeight="1">
      <c r="A14" s="311" t="s">
        <v>230</v>
      </c>
      <c r="B14" s="300" t="s">
        <v>39</v>
      </c>
      <c r="C14" s="301">
        <v>3456</v>
      </c>
      <c r="D14" s="301">
        <v>3456</v>
      </c>
      <c r="E14" s="301">
        <v>3456</v>
      </c>
      <c r="F14" s="301">
        <v>3456</v>
      </c>
      <c r="G14" s="301">
        <v>3456</v>
      </c>
      <c r="H14" s="301">
        <v>3456</v>
      </c>
      <c r="I14" s="301">
        <v>3456</v>
      </c>
      <c r="J14" s="301">
        <v>3456</v>
      </c>
      <c r="K14" s="301">
        <v>3456</v>
      </c>
      <c r="L14" s="301">
        <v>3456</v>
      </c>
      <c r="M14" s="301">
        <v>3456</v>
      </c>
      <c r="N14" s="301">
        <v>3454</v>
      </c>
      <c r="O14" s="302">
        <f aca="true" t="shared" si="2" ref="O14:O22">SUM(C14:N14)</f>
        <v>41470</v>
      </c>
      <c r="P14" s="297"/>
    </row>
    <row r="15" spans="1:16" s="298" customFormat="1" ht="13.5" customHeight="1">
      <c r="A15" s="293" t="s">
        <v>231</v>
      </c>
      <c r="B15" s="294" t="s">
        <v>288</v>
      </c>
      <c r="C15" s="295">
        <v>911</v>
      </c>
      <c r="D15" s="295">
        <v>911</v>
      </c>
      <c r="E15" s="295">
        <v>911</v>
      </c>
      <c r="F15" s="295">
        <v>911</v>
      </c>
      <c r="G15" s="295">
        <v>911</v>
      </c>
      <c r="H15" s="295">
        <v>911</v>
      </c>
      <c r="I15" s="295">
        <v>911</v>
      </c>
      <c r="J15" s="295">
        <v>911</v>
      </c>
      <c r="K15" s="295">
        <v>911</v>
      </c>
      <c r="L15" s="295">
        <v>911</v>
      </c>
      <c r="M15" s="295">
        <v>909</v>
      </c>
      <c r="N15" s="295">
        <v>909</v>
      </c>
      <c r="O15" s="296">
        <f t="shared" si="2"/>
        <v>10928</v>
      </c>
      <c r="P15" s="297"/>
    </row>
    <row r="16" spans="1:16" s="298" customFormat="1" ht="13.5" customHeight="1">
      <c r="A16" s="293" t="s">
        <v>232</v>
      </c>
      <c r="B16" s="294" t="s">
        <v>32</v>
      </c>
      <c r="C16" s="295">
        <v>3941</v>
      </c>
      <c r="D16" s="295">
        <v>3941</v>
      </c>
      <c r="E16" s="295">
        <v>3941</v>
      </c>
      <c r="F16" s="295">
        <v>3941</v>
      </c>
      <c r="G16" s="295">
        <v>3941</v>
      </c>
      <c r="H16" s="295">
        <v>3941</v>
      </c>
      <c r="I16" s="295">
        <v>3941</v>
      </c>
      <c r="J16" s="295">
        <v>3941</v>
      </c>
      <c r="K16" s="295">
        <v>3941</v>
      </c>
      <c r="L16" s="295">
        <v>3941</v>
      </c>
      <c r="M16" s="295">
        <v>3942</v>
      </c>
      <c r="N16" s="295">
        <v>3942</v>
      </c>
      <c r="O16" s="296">
        <f t="shared" si="2"/>
        <v>47294</v>
      </c>
      <c r="P16" s="297"/>
    </row>
    <row r="17" spans="1:16" s="298" customFormat="1" ht="13.5" customHeight="1">
      <c r="A17" s="293" t="s">
        <v>233</v>
      </c>
      <c r="B17" s="294" t="s">
        <v>289</v>
      </c>
      <c r="C17" s="295">
        <v>7325</v>
      </c>
      <c r="D17" s="295">
        <v>7325</v>
      </c>
      <c r="E17" s="295">
        <v>7325</v>
      </c>
      <c r="F17" s="295">
        <v>7325</v>
      </c>
      <c r="G17" s="295">
        <v>7325</v>
      </c>
      <c r="H17" s="295">
        <v>7328</v>
      </c>
      <c r="I17" s="295"/>
      <c r="J17" s="295"/>
      <c r="K17" s="295"/>
      <c r="L17" s="295">
        <v>500</v>
      </c>
      <c r="M17" s="295"/>
      <c r="N17" s="295"/>
      <c r="O17" s="296">
        <f t="shared" si="2"/>
        <v>44453</v>
      </c>
      <c r="P17" s="297"/>
    </row>
    <row r="18" spans="1:16" s="298" customFormat="1" ht="13.5" customHeight="1">
      <c r="A18" s="293" t="s">
        <v>234</v>
      </c>
      <c r="B18" s="294" t="s">
        <v>290</v>
      </c>
      <c r="C18" s="295">
        <v>515</v>
      </c>
      <c r="D18" s="295">
        <v>455</v>
      </c>
      <c r="E18" s="295">
        <v>455</v>
      </c>
      <c r="F18" s="295">
        <v>455</v>
      </c>
      <c r="G18" s="295">
        <v>455</v>
      </c>
      <c r="H18" s="295">
        <v>655</v>
      </c>
      <c r="I18" s="295">
        <v>455</v>
      </c>
      <c r="J18" s="295">
        <v>515</v>
      </c>
      <c r="K18" s="295">
        <v>455</v>
      </c>
      <c r="L18" s="295">
        <v>455</v>
      </c>
      <c r="M18" s="295">
        <v>855</v>
      </c>
      <c r="N18" s="295">
        <v>460</v>
      </c>
      <c r="O18" s="296">
        <f t="shared" si="2"/>
        <v>6185</v>
      </c>
      <c r="P18" s="297"/>
    </row>
    <row r="19" spans="1:16" s="298" customFormat="1" ht="13.5" customHeight="1">
      <c r="A19" s="293" t="s">
        <v>235</v>
      </c>
      <c r="B19" s="294" t="s">
        <v>291</v>
      </c>
      <c r="C19" s="295">
        <v>942</v>
      </c>
      <c r="D19" s="295">
        <v>942</v>
      </c>
      <c r="E19" s="295">
        <v>942</v>
      </c>
      <c r="F19" s="295">
        <v>942</v>
      </c>
      <c r="G19" s="295">
        <v>942</v>
      </c>
      <c r="H19" s="295">
        <v>942</v>
      </c>
      <c r="I19" s="295">
        <v>942</v>
      </c>
      <c r="J19" s="295">
        <v>942</v>
      </c>
      <c r="K19" s="295">
        <v>2142</v>
      </c>
      <c r="L19" s="295">
        <v>942</v>
      </c>
      <c r="M19" s="295">
        <v>940</v>
      </c>
      <c r="N19" s="295">
        <v>940</v>
      </c>
      <c r="O19" s="296">
        <f t="shared" si="2"/>
        <v>12500</v>
      </c>
      <c r="P19" s="297"/>
    </row>
    <row r="20" spans="1:16" s="298" customFormat="1" ht="13.5" customHeight="1">
      <c r="A20" s="293" t="s">
        <v>236</v>
      </c>
      <c r="B20" s="294" t="s">
        <v>22</v>
      </c>
      <c r="C20" s="295"/>
      <c r="D20" s="295"/>
      <c r="E20" s="295"/>
      <c r="F20" s="295"/>
      <c r="G20" s="295"/>
      <c r="H20" s="295"/>
      <c r="I20" s="295">
        <v>5545</v>
      </c>
      <c r="J20" s="295"/>
      <c r="K20" s="295"/>
      <c r="L20" s="295"/>
      <c r="M20" s="295"/>
      <c r="N20" s="295"/>
      <c r="O20" s="296">
        <f t="shared" si="2"/>
        <v>5545</v>
      </c>
      <c r="P20" s="297"/>
    </row>
    <row r="21" spans="1:16" s="298" customFormat="1" ht="13.5" customHeight="1">
      <c r="A21" s="293" t="s">
        <v>292</v>
      </c>
      <c r="B21" s="294" t="s">
        <v>293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6">
        <f t="shared" si="2"/>
        <v>0</v>
      </c>
      <c r="P21" s="297"/>
    </row>
    <row r="22" spans="1:16" s="298" customFormat="1" ht="13.5" customHeight="1" thickBot="1">
      <c r="A22" s="293" t="s">
        <v>294</v>
      </c>
      <c r="B22" s="294" t="s">
        <v>56</v>
      </c>
      <c r="C22" s="304"/>
      <c r="D22" s="304"/>
      <c r="E22" s="304"/>
      <c r="F22" s="295"/>
      <c r="G22" s="295"/>
      <c r="H22" s="295"/>
      <c r="I22" s="295"/>
      <c r="J22" s="295"/>
      <c r="K22" s="295"/>
      <c r="L22" s="295"/>
      <c r="M22" s="295"/>
      <c r="N22" s="295"/>
      <c r="O22" s="296">
        <f t="shared" si="2"/>
        <v>0</v>
      </c>
      <c r="P22" s="297"/>
    </row>
    <row r="23" spans="1:16" s="292" customFormat="1" ht="15.75" customHeight="1" thickBot="1">
      <c r="A23" s="312" t="s">
        <v>295</v>
      </c>
      <c r="B23" s="306" t="s">
        <v>296</v>
      </c>
      <c r="C23" s="307">
        <f>SUM(C14:C22)</f>
        <v>17090</v>
      </c>
      <c r="D23" s="307">
        <f aca="true" t="shared" si="3" ref="D23:N23">SUM(D14:D22)</f>
        <v>17030</v>
      </c>
      <c r="E23" s="307">
        <f t="shared" si="3"/>
        <v>17030</v>
      </c>
      <c r="F23" s="307">
        <f t="shared" si="3"/>
        <v>17030</v>
      </c>
      <c r="G23" s="307">
        <f t="shared" si="3"/>
        <v>17030</v>
      </c>
      <c r="H23" s="307">
        <f t="shared" si="3"/>
        <v>17233</v>
      </c>
      <c r="I23" s="307">
        <f t="shared" si="3"/>
        <v>15250</v>
      </c>
      <c r="J23" s="307">
        <f t="shared" si="3"/>
        <v>9765</v>
      </c>
      <c r="K23" s="307">
        <f t="shared" si="3"/>
        <v>10905</v>
      </c>
      <c r="L23" s="307">
        <f t="shared" si="3"/>
        <v>10205</v>
      </c>
      <c r="M23" s="307">
        <f t="shared" si="3"/>
        <v>10102</v>
      </c>
      <c r="N23" s="307">
        <f t="shared" si="3"/>
        <v>9705</v>
      </c>
      <c r="O23" s="308">
        <f>SUM(C23:N23)</f>
        <v>168375</v>
      </c>
      <c r="P23" s="291"/>
    </row>
    <row r="24" ht="15.75">
      <c r="A24" s="214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Előirányzat-felhasználási ütemterv
(tervezett adatok alapján)
2014. évre&amp;R&amp;"Times New Roman CE,Félkövér dőlt"&amp;14 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6.375" style="184" customWidth="1"/>
    <col min="2" max="2" width="29.00390625" style="185" customWidth="1"/>
    <col min="3" max="4" width="9.00390625" style="185" customWidth="1"/>
    <col min="5" max="5" width="9.50390625" style="185" customWidth="1"/>
    <col min="6" max="6" width="8.875" style="185" customWidth="1"/>
    <col min="7" max="7" width="8.625" style="185" customWidth="1"/>
    <col min="8" max="8" width="8.875" style="185" customWidth="1"/>
    <col min="9" max="9" width="8.125" style="185" customWidth="1"/>
    <col min="10" max="14" width="9.50390625" style="185" customWidth="1"/>
    <col min="15" max="15" width="12.625" style="184" customWidth="1"/>
    <col min="16" max="16384" width="9.375" style="185" customWidth="1"/>
  </cols>
  <sheetData>
    <row r="1" spans="14:15" ht="16.5" thickBot="1">
      <c r="N1" s="623" t="s">
        <v>238</v>
      </c>
      <c r="O1" s="623"/>
    </row>
    <row r="2" spans="1:15" s="184" customFormat="1" ht="25.5" customHeight="1" thickBot="1">
      <c r="A2" s="283" t="s">
        <v>1</v>
      </c>
      <c r="B2" s="284" t="s">
        <v>37</v>
      </c>
      <c r="C2" s="188" t="s">
        <v>216</v>
      </c>
      <c r="D2" s="188" t="s">
        <v>217</v>
      </c>
      <c r="E2" s="188" t="s">
        <v>218</v>
      </c>
      <c r="F2" s="188" t="s">
        <v>219</v>
      </c>
      <c r="G2" s="188" t="s">
        <v>220</v>
      </c>
      <c r="H2" s="188" t="s">
        <v>221</v>
      </c>
      <c r="I2" s="188" t="s">
        <v>222</v>
      </c>
      <c r="J2" s="188" t="s">
        <v>223</v>
      </c>
      <c r="K2" s="188" t="s">
        <v>224</v>
      </c>
      <c r="L2" s="188" t="s">
        <v>225</v>
      </c>
      <c r="M2" s="188" t="s">
        <v>226</v>
      </c>
      <c r="N2" s="188" t="s">
        <v>227</v>
      </c>
      <c r="O2" s="285" t="s">
        <v>228</v>
      </c>
    </row>
    <row r="3" spans="1:15" s="292" customFormat="1" ht="15" customHeight="1" thickBot="1">
      <c r="A3" s="287" t="s">
        <v>3</v>
      </c>
      <c r="B3" s="288" t="s">
        <v>25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s="292" customFormat="1" ht="15" customHeight="1">
      <c r="A4" s="299" t="s">
        <v>4</v>
      </c>
      <c r="B4" s="314" t="s">
        <v>297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>
        <f aca="true" t="shared" si="0" ref="O4:O13">SUM(C4:N4)</f>
        <v>0</v>
      </c>
    </row>
    <row r="5" spans="1:15" s="298" customFormat="1" ht="13.5" customHeight="1">
      <c r="A5" s="293" t="s">
        <v>6</v>
      </c>
      <c r="B5" s="294" t="s">
        <v>281</v>
      </c>
      <c r="C5" s="295">
        <v>5566</v>
      </c>
      <c r="D5" s="295">
        <v>566</v>
      </c>
      <c r="E5" s="295">
        <v>16149</v>
      </c>
      <c r="F5" s="295">
        <v>566</v>
      </c>
      <c r="G5" s="295">
        <v>566</v>
      </c>
      <c r="H5" s="295">
        <v>566</v>
      </c>
      <c r="I5" s="295">
        <v>13566</v>
      </c>
      <c r="J5" s="295">
        <v>566</v>
      </c>
      <c r="K5" s="295">
        <v>16148</v>
      </c>
      <c r="L5" s="295">
        <v>566</v>
      </c>
      <c r="M5" s="295">
        <v>566</v>
      </c>
      <c r="N5" s="295">
        <v>566</v>
      </c>
      <c r="O5" s="296">
        <f t="shared" si="0"/>
        <v>55957</v>
      </c>
    </row>
    <row r="6" spans="1:15" s="298" customFormat="1" ht="13.5" customHeight="1">
      <c r="A6" s="299" t="s">
        <v>7</v>
      </c>
      <c r="B6" s="300" t="s">
        <v>282</v>
      </c>
      <c r="C6" s="301">
        <v>3203</v>
      </c>
      <c r="D6" s="301">
        <v>3203</v>
      </c>
      <c r="E6" s="301">
        <v>3203</v>
      </c>
      <c r="F6" s="301">
        <v>3203</v>
      </c>
      <c r="G6" s="301">
        <v>3203</v>
      </c>
      <c r="H6" s="301">
        <v>3203</v>
      </c>
      <c r="I6" s="301">
        <v>3203</v>
      </c>
      <c r="J6" s="301">
        <v>3203</v>
      </c>
      <c r="K6" s="301">
        <v>3203</v>
      </c>
      <c r="L6" s="301">
        <v>3203</v>
      </c>
      <c r="M6" s="301">
        <v>3203</v>
      </c>
      <c r="N6" s="301">
        <v>3200</v>
      </c>
      <c r="O6" s="302">
        <f t="shared" si="0"/>
        <v>38433</v>
      </c>
    </row>
    <row r="7" spans="1:15" s="298" customFormat="1" ht="13.5" customHeight="1">
      <c r="A7" s="299" t="s">
        <v>8</v>
      </c>
      <c r="B7" s="294" t="s">
        <v>283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>
        <f t="shared" si="0"/>
        <v>0</v>
      </c>
    </row>
    <row r="8" spans="1:15" s="298" customFormat="1" ht="13.5" customHeight="1">
      <c r="A8" s="299" t="s">
        <v>9</v>
      </c>
      <c r="B8" s="294" t="s">
        <v>284</v>
      </c>
      <c r="C8" s="295">
        <v>6655</v>
      </c>
      <c r="D8" s="295">
        <v>11155</v>
      </c>
      <c r="E8" s="295">
        <v>6655</v>
      </c>
      <c r="F8" s="295">
        <v>6655</v>
      </c>
      <c r="G8" s="295">
        <v>6655</v>
      </c>
      <c r="H8" s="295">
        <v>17568</v>
      </c>
      <c r="I8" s="295">
        <v>5433</v>
      </c>
      <c r="J8" s="295">
        <v>933</v>
      </c>
      <c r="K8" s="295"/>
      <c r="L8" s="295"/>
      <c r="M8" s="295"/>
      <c r="N8" s="295"/>
      <c r="O8" s="296">
        <f>SUM(C8:N8)</f>
        <v>61709</v>
      </c>
    </row>
    <row r="9" spans="1:15" s="298" customFormat="1" ht="13.5" customHeight="1">
      <c r="A9" s="299" t="s">
        <v>10</v>
      </c>
      <c r="B9" s="294" t="s">
        <v>54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6">
        <f t="shared" si="0"/>
        <v>0</v>
      </c>
    </row>
    <row r="10" spans="1:15" s="298" customFormat="1" ht="13.5" customHeight="1">
      <c r="A10" s="299" t="s">
        <v>11</v>
      </c>
      <c r="B10" s="294" t="s">
        <v>65</v>
      </c>
      <c r="C10" s="295">
        <v>12276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>
        <f t="shared" si="0"/>
        <v>12276</v>
      </c>
    </row>
    <row r="11" spans="1:15" s="298" customFormat="1" ht="13.5" customHeight="1">
      <c r="A11" s="299" t="s">
        <v>12</v>
      </c>
      <c r="B11" s="294" t="s">
        <v>285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>
        <f t="shared" si="0"/>
        <v>0</v>
      </c>
    </row>
    <row r="12" spans="1:15" s="298" customFormat="1" ht="13.5" customHeight="1" thickBot="1">
      <c r="A12" s="299" t="s">
        <v>13</v>
      </c>
      <c r="B12" s="303" t="s">
        <v>286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5">
        <f t="shared" si="0"/>
        <v>0</v>
      </c>
    </row>
    <row r="13" spans="1:15" s="292" customFormat="1" ht="15.75" customHeight="1" thickBot="1">
      <c r="A13" s="287" t="s">
        <v>14</v>
      </c>
      <c r="B13" s="306" t="s">
        <v>287</v>
      </c>
      <c r="C13" s="307">
        <f aca="true" t="shared" si="1" ref="C13:N13">SUM(C4:C12)</f>
        <v>27700</v>
      </c>
      <c r="D13" s="307">
        <f t="shared" si="1"/>
        <v>14924</v>
      </c>
      <c r="E13" s="307">
        <f t="shared" si="1"/>
        <v>26007</v>
      </c>
      <c r="F13" s="307">
        <f t="shared" si="1"/>
        <v>10424</v>
      </c>
      <c r="G13" s="307">
        <f t="shared" si="1"/>
        <v>10424</v>
      </c>
      <c r="H13" s="307">
        <f t="shared" si="1"/>
        <v>21337</v>
      </c>
      <c r="I13" s="307">
        <f t="shared" si="1"/>
        <v>22202</v>
      </c>
      <c r="J13" s="307">
        <f t="shared" si="1"/>
        <v>4702</v>
      </c>
      <c r="K13" s="307">
        <f t="shared" si="1"/>
        <v>19351</v>
      </c>
      <c r="L13" s="307">
        <f t="shared" si="1"/>
        <v>3769</v>
      </c>
      <c r="M13" s="307">
        <f t="shared" si="1"/>
        <v>3769</v>
      </c>
      <c r="N13" s="307">
        <f t="shared" si="1"/>
        <v>3766</v>
      </c>
      <c r="O13" s="308">
        <f t="shared" si="0"/>
        <v>168375</v>
      </c>
    </row>
    <row r="14" spans="1:15" s="292" customFormat="1" ht="15" customHeight="1" thickBot="1">
      <c r="A14" s="287" t="s">
        <v>229</v>
      </c>
      <c r="B14" s="309" t="s">
        <v>31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290"/>
    </row>
    <row r="15" spans="1:15" s="298" customFormat="1" ht="13.5" customHeight="1">
      <c r="A15" s="311" t="s">
        <v>230</v>
      </c>
      <c r="B15" s="300" t="s">
        <v>39</v>
      </c>
      <c r="C15" s="301">
        <v>3456</v>
      </c>
      <c r="D15" s="301">
        <v>3456</v>
      </c>
      <c r="E15" s="301">
        <v>3456</v>
      </c>
      <c r="F15" s="301">
        <v>3456</v>
      </c>
      <c r="G15" s="301">
        <v>3456</v>
      </c>
      <c r="H15" s="301">
        <v>3456</v>
      </c>
      <c r="I15" s="301">
        <v>3456</v>
      </c>
      <c r="J15" s="301">
        <v>3456</v>
      </c>
      <c r="K15" s="301">
        <v>3456</v>
      </c>
      <c r="L15" s="301">
        <v>3456</v>
      </c>
      <c r="M15" s="301">
        <v>3456</v>
      </c>
      <c r="N15" s="301">
        <v>3454</v>
      </c>
      <c r="O15" s="302">
        <f aca="true" t="shared" si="2" ref="O15:O25">SUM(C15:N15)</f>
        <v>41470</v>
      </c>
    </row>
    <row r="16" spans="1:15" s="298" customFormat="1" ht="13.5" customHeight="1">
      <c r="A16" s="293" t="s">
        <v>231</v>
      </c>
      <c r="B16" s="294" t="s">
        <v>288</v>
      </c>
      <c r="C16" s="295">
        <v>911</v>
      </c>
      <c r="D16" s="295">
        <v>911</v>
      </c>
      <c r="E16" s="295">
        <v>911</v>
      </c>
      <c r="F16" s="295">
        <v>911</v>
      </c>
      <c r="G16" s="295">
        <v>911</v>
      </c>
      <c r="H16" s="295">
        <v>911</v>
      </c>
      <c r="I16" s="295">
        <v>911</v>
      </c>
      <c r="J16" s="295">
        <v>911</v>
      </c>
      <c r="K16" s="295">
        <v>911</v>
      </c>
      <c r="L16" s="295">
        <v>911</v>
      </c>
      <c r="M16" s="295">
        <v>909</v>
      </c>
      <c r="N16" s="295">
        <v>909</v>
      </c>
      <c r="O16" s="296">
        <f t="shared" si="2"/>
        <v>10928</v>
      </c>
    </row>
    <row r="17" spans="1:15" s="298" customFormat="1" ht="13.5" customHeight="1">
      <c r="A17" s="293" t="s">
        <v>232</v>
      </c>
      <c r="B17" s="294" t="s">
        <v>32</v>
      </c>
      <c r="C17" s="295">
        <v>3941</v>
      </c>
      <c r="D17" s="295">
        <v>3941</v>
      </c>
      <c r="E17" s="295">
        <v>3941</v>
      </c>
      <c r="F17" s="295">
        <v>3941</v>
      </c>
      <c r="G17" s="295">
        <v>3941</v>
      </c>
      <c r="H17" s="295">
        <v>3941</v>
      </c>
      <c r="I17" s="295">
        <v>3941</v>
      </c>
      <c r="J17" s="295">
        <v>3941</v>
      </c>
      <c r="K17" s="295">
        <v>3941</v>
      </c>
      <c r="L17" s="295">
        <v>3941</v>
      </c>
      <c r="M17" s="295">
        <v>3942</v>
      </c>
      <c r="N17" s="295">
        <v>3942</v>
      </c>
      <c r="O17" s="296">
        <f>SUM(C17:N17)</f>
        <v>47294</v>
      </c>
    </row>
    <row r="18" spans="1:15" s="298" customFormat="1" ht="13.5" customHeight="1">
      <c r="A18" s="293" t="s">
        <v>233</v>
      </c>
      <c r="B18" s="294" t="s">
        <v>289</v>
      </c>
      <c r="C18" s="295">
        <v>7325</v>
      </c>
      <c r="D18" s="295">
        <v>7325</v>
      </c>
      <c r="E18" s="295">
        <v>7325</v>
      </c>
      <c r="F18" s="295">
        <v>7325</v>
      </c>
      <c r="G18" s="295">
        <v>7325</v>
      </c>
      <c r="H18" s="295">
        <v>7328</v>
      </c>
      <c r="I18" s="295"/>
      <c r="J18" s="295"/>
      <c r="K18" s="295"/>
      <c r="L18" s="295">
        <v>500</v>
      </c>
      <c r="M18" s="295"/>
      <c r="N18" s="295"/>
      <c r="O18" s="296">
        <f t="shared" si="2"/>
        <v>44453</v>
      </c>
    </row>
    <row r="19" spans="1:15" s="298" customFormat="1" ht="13.5" customHeight="1">
      <c r="A19" s="293" t="s">
        <v>234</v>
      </c>
      <c r="B19" s="294" t="s">
        <v>290</v>
      </c>
      <c r="C19" s="295">
        <v>515</v>
      </c>
      <c r="D19" s="295">
        <v>455</v>
      </c>
      <c r="E19" s="295">
        <v>455</v>
      </c>
      <c r="F19" s="295">
        <v>455</v>
      </c>
      <c r="G19" s="295">
        <v>455</v>
      </c>
      <c r="H19" s="295">
        <v>655</v>
      </c>
      <c r="I19" s="295">
        <v>455</v>
      </c>
      <c r="J19" s="295">
        <v>515</v>
      </c>
      <c r="K19" s="295">
        <v>455</v>
      </c>
      <c r="L19" s="295">
        <v>455</v>
      </c>
      <c r="M19" s="295">
        <v>855</v>
      </c>
      <c r="N19" s="295">
        <v>460</v>
      </c>
      <c r="O19" s="296">
        <f t="shared" si="2"/>
        <v>6185</v>
      </c>
    </row>
    <row r="20" spans="1:15" s="298" customFormat="1" ht="13.5" customHeight="1">
      <c r="A20" s="293" t="s">
        <v>235</v>
      </c>
      <c r="B20" s="294" t="s">
        <v>291</v>
      </c>
      <c r="C20" s="295">
        <v>942</v>
      </c>
      <c r="D20" s="295">
        <v>942</v>
      </c>
      <c r="E20" s="295">
        <v>942</v>
      </c>
      <c r="F20" s="295">
        <v>942</v>
      </c>
      <c r="G20" s="295">
        <v>942</v>
      </c>
      <c r="H20" s="295">
        <v>942</v>
      </c>
      <c r="I20" s="295">
        <v>942</v>
      </c>
      <c r="J20" s="295">
        <v>942</v>
      </c>
      <c r="K20" s="295">
        <v>2142</v>
      </c>
      <c r="L20" s="295">
        <v>942</v>
      </c>
      <c r="M20" s="295">
        <v>940</v>
      </c>
      <c r="N20" s="295">
        <v>940</v>
      </c>
      <c r="O20" s="296">
        <f t="shared" si="2"/>
        <v>12500</v>
      </c>
    </row>
    <row r="21" spans="1:15" s="298" customFormat="1" ht="13.5" customHeight="1">
      <c r="A21" s="293" t="s">
        <v>236</v>
      </c>
      <c r="B21" s="294" t="s">
        <v>22</v>
      </c>
      <c r="C21" s="295"/>
      <c r="D21" s="295"/>
      <c r="E21" s="295"/>
      <c r="F21" s="295"/>
      <c r="G21" s="295"/>
      <c r="H21" s="295"/>
      <c r="I21" s="295">
        <v>5545</v>
      </c>
      <c r="J21" s="295"/>
      <c r="K21" s="295"/>
      <c r="L21" s="295"/>
      <c r="M21" s="295"/>
      <c r="N21" s="295"/>
      <c r="O21" s="296">
        <f t="shared" si="2"/>
        <v>5545</v>
      </c>
    </row>
    <row r="22" spans="1:15" s="298" customFormat="1" ht="13.5" customHeight="1">
      <c r="A22" s="293" t="s">
        <v>292</v>
      </c>
      <c r="B22" s="294" t="s">
        <v>293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>
        <f t="shared" si="2"/>
        <v>0</v>
      </c>
    </row>
    <row r="23" spans="1:15" s="298" customFormat="1" ht="13.5" customHeight="1">
      <c r="A23" s="293" t="s">
        <v>294</v>
      </c>
      <c r="B23" s="294" t="s">
        <v>56</v>
      </c>
      <c r="C23" s="304"/>
      <c r="D23" s="304"/>
      <c r="E23" s="304"/>
      <c r="F23" s="295"/>
      <c r="G23" s="295"/>
      <c r="H23" s="295"/>
      <c r="I23" s="295"/>
      <c r="J23" s="295"/>
      <c r="K23" s="295"/>
      <c r="L23" s="295"/>
      <c r="M23" s="295"/>
      <c r="N23" s="295"/>
      <c r="O23" s="296">
        <f t="shared" si="2"/>
        <v>0</v>
      </c>
    </row>
    <row r="24" spans="1:15" s="298" customFormat="1" ht="13.5" customHeight="1" thickBot="1">
      <c r="A24" s="293" t="s">
        <v>295</v>
      </c>
      <c r="B24" s="294" t="s">
        <v>34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6">
        <f t="shared" si="2"/>
        <v>0</v>
      </c>
    </row>
    <row r="25" spans="1:15" s="292" customFormat="1" ht="15.75" customHeight="1" thickBot="1">
      <c r="A25" s="312" t="s">
        <v>15</v>
      </c>
      <c r="B25" s="306" t="s">
        <v>296</v>
      </c>
      <c r="C25" s="307">
        <f aca="true" t="shared" si="3" ref="C25:N25">SUM(C15:C24)</f>
        <v>17090</v>
      </c>
      <c r="D25" s="307">
        <f t="shared" si="3"/>
        <v>17030</v>
      </c>
      <c r="E25" s="307">
        <f t="shared" si="3"/>
        <v>17030</v>
      </c>
      <c r="F25" s="307">
        <f t="shared" si="3"/>
        <v>17030</v>
      </c>
      <c r="G25" s="307">
        <f t="shared" si="3"/>
        <v>17030</v>
      </c>
      <c r="H25" s="307">
        <f t="shared" si="3"/>
        <v>17233</v>
      </c>
      <c r="I25" s="307">
        <f t="shared" si="3"/>
        <v>15250</v>
      </c>
      <c r="J25" s="307">
        <f t="shared" si="3"/>
        <v>9765</v>
      </c>
      <c r="K25" s="307">
        <f t="shared" si="3"/>
        <v>10905</v>
      </c>
      <c r="L25" s="307">
        <f t="shared" si="3"/>
        <v>10205</v>
      </c>
      <c r="M25" s="307">
        <f t="shared" si="3"/>
        <v>10102</v>
      </c>
      <c r="N25" s="307">
        <f t="shared" si="3"/>
        <v>9705</v>
      </c>
      <c r="O25" s="308">
        <f t="shared" si="2"/>
        <v>168375</v>
      </c>
    </row>
    <row r="26" spans="1:15" ht="16.5" thickBot="1">
      <c r="A26" s="317" t="s">
        <v>298</v>
      </c>
      <c r="B26" s="318" t="s">
        <v>299</v>
      </c>
      <c r="C26" s="319">
        <f aca="true" t="shared" si="4" ref="C26:O26">C13-C25</f>
        <v>10610</v>
      </c>
      <c r="D26" s="319">
        <f t="shared" si="4"/>
        <v>-2106</v>
      </c>
      <c r="E26" s="319">
        <f t="shared" si="4"/>
        <v>8977</v>
      </c>
      <c r="F26" s="319">
        <f t="shared" si="4"/>
        <v>-6606</v>
      </c>
      <c r="G26" s="319">
        <f t="shared" si="4"/>
        <v>-6606</v>
      </c>
      <c r="H26" s="319">
        <f t="shared" si="4"/>
        <v>4104</v>
      </c>
      <c r="I26" s="319">
        <f t="shared" si="4"/>
        <v>6952</v>
      </c>
      <c r="J26" s="319">
        <f t="shared" si="4"/>
        <v>-5063</v>
      </c>
      <c r="K26" s="319">
        <f t="shared" si="4"/>
        <v>8446</v>
      </c>
      <c r="L26" s="319">
        <f t="shared" si="4"/>
        <v>-6436</v>
      </c>
      <c r="M26" s="319">
        <f t="shared" si="4"/>
        <v>-6333</v>
      </c>
      <c r="N26" s="319">
        <f t="shared" si="4"/>
        <v>-5939</v>
      </c>
      <c r="O26" s="320">
        <f t="shared" si="4"/>
        <v>0</v>
      </c>
    </row>
    <row r="27" spans="1:15" ht="16.5" thickBot="1">
      <c r="A27" s="214"/>
      <c r="B27" s="321" t="s">
        <v>300</v>
      </c>
      <c r="C27" s="322"/>
      <c r="D27" s="323">
        <f>C26+D26</f>
        <v>8504</v>
      </c>
      <c r="E27" s="323">
        <f aca="true" t="shared" si="5" ref="E27:M27">D27+E26</f>
        <v>17481</v>
      </c>
      <c r="F27" s="323">
        <f t="shared" si="5"/>
        <v>10875</v>
      </c>
      <c r="G27" s="323">
        <f t="shared" si="5"/>
        <v>4269</v>
      </c>
      <c r="H27" s="323">
        <f t="shared" si="5"/>
        <v>8373</v>
      </c>
      <c r="I27" s="323">
        <f t="shared" si="5"/>
        <v>15325</v>
      </c>
      <c r="J27" s="323">
        <f t="shared" si="5"/>
        <v>10262</v>
      </c>
      <c r="K27" s="323">
        <f t="shared" si="5"/>
        <v>18708</v>
      </c>
      <c r="L27" s="323">
        <f t="shared" si="5"/>
        <v>12272</v>
      </c>
      <c r="M27" s="323">
        <f t="shared" si="5"/>
        <v>5939</v>
      </c>
      <c r="N27" s="323">
        <f>M27+N26</f>
        <v>0</v>
      </c>
      <c r="O27" s="324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CE,Félkövér"&amp;16Likviditási terv
(tervezett adatok alapján)
2014. évre&amp;R&amp;"Times New Roman CE,Félkövér dőlt"&amp;14 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6.375" style="184" customWidth="1"/>
    <col min="2" max="2" width="35.00390625" style="185" customWidth="1"/>
    <col min="3" max="14" width="10.875" style="185" customWidth="1"/>
    <col min="15" max="15" width="10.875" style="184" customWidth="1"/>
    <col min="16" max="16384" width="9.375" style="185" customWidth="1"/>
  </cols>
  <sheetData>
    <row r="1" spans="14:15" ht="16.5" thickBot="1">
      <c r="N1" s="624" t="s">
        <v>238</v>
      </c>
      <c r="O1" s="624"/>
    </row>
    <row r="2" spans="1:15" s="184" customFormat="1" ht="30" customHeight="1" thickBot="1">
      <c r="A2" s="186" t="s">
        <v>1</v>
      </c>
      <c r="B2" s="187" t="s">
        <v>215</v>
      </c>
      <c r="C2" s="188" t="s">
        <v>216</v>
      </c>
      <c r="D2" s="188" t="s">
        <v>217</v>
      </c>
      <c r="E2" s="188" t="s">
        <v>218</v>
      </c>
      <c r="F2" s="189" t="s">
        <v>219</v>
      </c>
      <c r="G2" s="189" t="s">
        <v>220</v>
      </c>
      <c r="H2" s="189" t="s">
        <v>221</v>
      </c>
      <c r="I2" s="189" t="s">
        <v>222</v>
      </c>
      <c r="J2" s="189" t="s">
        <v>223</v>
      </c>
      <c r="K2" s="189" t="s">
        <v>224</v>
      </c>
      <c r="L2" s="189" t="s">
        <v>225</v>
      </c>
      <c r="M2" s="189" t="s">
        <v>226</v>
      </c>
      <c r="N2" s="190" t="s">
        <v>227</v>
      </c>
      <c r="O2" s="191" t="s">
        <v>228</v>
      </c>
    </row>
    <row r="3" spans="1:15" s="184" customFormat="1" ht="15.75">
      <c r="A3" s="192" t="s">
        <v>3</v>
      </c>
      <c r="B3" s="193" t="s">
        <v>237</v>
      </c>
      <c r="C3" s="194">
        <v>2978</v>
      </c>
      <c r="D3" s="194">
        <v>2978</v>
      </c>
      <c r="E3" s="194">
        <v>2978</v>
      </c>
      <c r="F3" s="194">
        <v>2978</v>
      </c>
      <c r="G3" s="194">
        <v>2978</v>
      </c>
      <c r="H3" s="194">
        <v>2978</v>
      </c>
      <c r="I3" s="194">
        <v>2978</v>
      </c>
      <c r="J3" s="194">
        <v>2978</v>
      </c>
      <c r="K3" s="194">
        <v>2978</v>
      </c>
      <c r="L3" s="194">
        <v>2978</v>
      </c>
      <c r="M3" s="194">
        <v>2978</v>
      </c>
      <c r="N3" s="195">
        <v>2981</v>
      </c>
      <c r="O3" s="196">
        <f aca="true" t="shared" si="0" ref="O3:O18">SUM(C3:N3)</f>
        <v>35739</v>
      </c>
    </row>
    <row r="4" spans="1:15" ht="15.75">
      <c r="A4" s="197" t="s">
        <v>4</v>
      </c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>
        <f t="shared" si="0"/>
        <v>0</v>
      </c>
    </row>
    <row r="5" spans="1:15" ht="15.75">
      <c r="A5" s="197" t="s">
        <v>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1"/>
      <c r="O5" s="200">
        <f t="shared" si="0"/>
        <v>0</v>
      </c>
    </row>
    <row r="6" spans="1:15" ht="15.75">
      <c r="A6" s="197" t="s">
        <v>7</v>
      </c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1"/>
      <c r="O6" s="200">
        <f t="shared" si="0"/>
        <v>0</v>
      </c>
    </row>
    <row r="7" spans="1:15" ht="15.75">
      <c r="A7" s="197" t="s">
        <v>8</v>
      </c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1"/>
      <c r="O7" s="200">
        <f t="shared" si="0"/>
        <v>0</v>
      </c>
    </row>
    <row r="8" spans="1:15" ht="15.75">
      <c r="A8" s="197" t="s">
        <v>9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1"/>
      <c r="O8" s="200">
        <f t="shared" si="0"/>
        <v>0</v>
      </c>
    </row>
    <row r="9" spans="1:15" ht="15.75">
      <c r="A9" s="197" t="s">
        <v>10</v>
      </c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1"/>
      <c r="O9" s="200">
        <f t="shared" si="0"/>
        <v>0</v>
      </c>
    </row>
    <row r="10" spans="1:15" ht="15.75">
      <c r="A10" s="197" t="s">
        <v>11</v>
      </c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1"/>
      <c r="O10" s="200">
        <f t="shared" si="0"/>
        <v>0</v>
      </c>
    </row>
    <row r="11" spans="1:15" ht="15.75">
      <c r="A11" s="197" t="s">
        <v>12</v>
      </c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1"/>
      <c r="O11" s="200">
        <f t="shared" si="0"/>
        <v>0</v>
      </c>
    </row>
    <row r="12" spans="1:15" ht="15.75">
      <c r="A12" s="202" t="s">
        <v>13</v>
      </c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1"/>
      <c r="O12" s="200">
        <f t="shared" si="0"/>
        <v>0</v>
      </c>
    </row>
    <row r="13" spans="1:15" s="184" customFormat="1" ht="15.75">
      <c r="A13" s="202" t="s">
        <v>14</v>
      </c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201"/>
      <c r="O13" s="200">
        <f t="shared" si="0"/>
        <v>0</v>
      </c>
    </row>
    <row r="14" spans="1:15" s="184" customFormat="1" ht="15.75">
      <c r="A14" s="202" t="s">
        <v>229</v>
      </c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1"/>
      <c r="O14" s="200">
        <f t="shared" si="0"/>
        <v>0</v>
      </c>
    </row>
    <row r="15" spans="1:15" ht="15.75">
      <c r="A15" s="202" t="s">
        <v>230</v>
      </c>
      <c r="B15" s="198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1"/>
      <c r="O15" s="200">
        <f t="shared" si="0"/>
        <v>0</v>
      </c>
    </row>
    <row r="16" spans="1:15" ht="15.75">
      <c r="A16" s="202" t="s">
        <v>231</v>
      </c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1"/>
      <c r="O16" s="200">
        <f t="shared" si="0"/>
        <v>0</v>
      </c>
    </row>
    <row r="17" spans="1:15" ht="15.75">
      <c r="A17" s="202" t="s">
        <v>232</v>
      </c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1"/>
      <c r="O17" s="200">
        <f t="shared" si="0"/>
        <v>0</v>
      </c>
    </row>
    <row r="18" spans="1:15" ht="15.75">
      <c r="A18" s="202" t="s">
        <v>233</v>
      </c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1"/>
      <c r="O18" s="200">
        <f t="shared" si="0"/>
        <v>0</v>
      </c>
    </row>
    <row r="19" spans="1:15" ht="15.75">
      <c r="A19" s="202" t="s">
        <v>234</v>
      </c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1"/>
      <c r="O19" s="200">
        <f>SUM(C19:N19)</f>
        <v>0</v>
      </c>
    </row>
    <row r="20" spans="1:15" ht="16.5" thickBot="1">
      <c r="A20" s="202" t="s">
        <v>235</v>
      </c>
      <c r="B20" s="203"/>
      <c r="C20" s="204"/>
      <c r="D20" s="204"/>
      <c r="E20" s="205"/>
      <c r="F20" s="205"/>
      <c r="G20" s="205"/>
      <c r="H20" s="205"/>
      <c r="I20" s="205"/>
      <c r="J20" s="205"/>
      <c r="K20" s="205"/>
      <c r="L20" s="205"/>
      <c r="M20" s="205"/>
      <c r="N20" s="206"/>
      <c r="O20" s="207">
        <f>SUM(C20:N20)</f>
        <v>0</v>
      </c>
    </row>
    <row r="21" spans="1:15" s="184" customFormat="1" ht="16.5" thickBot="1">
      <c r="A21" s="208" t="s">
        <v>236</v>
      </c>
      <c r="B21" s="209" t="s">
        <v>228</v>
      </c>
      <c r="C21" s="210">
        <f aca="true" t="shared" si="1" ref="C21:N21">SUM(C3:C20)</f>
        <v>2978</v>
      </c>
      <c r="D21" s="211">
        <f t="shared" si="1"/>
        <v>2978</v>
      </c>
      <c r="E21" s="211">
        <f t="shared" si="1"/>
        <v>2978</v>
      </c>
      <c r="F21" s="211">
        <f t="shared" si="1"/>
        <v>2978</v>
      </c>
      <c r="G21" s="211">
        <f t="shared" si="1"/>
        <v>2978</v>
      </c>
      <c r="H21" s="211">
        <f t="shared" si="1"/>
        <v>2978</v>
      </c>
      <c r="I21" s="211">
        <f t="shared" si="1"/>
        <v>2978</v>
      </c>
      <c r="J21" s="211">
        <f t="shared" si="1"/>
        <v>2978</v>
      </c>
      <c r="K21" s="211">
        <f t="shared" si="1"/>
        <v>2978</v>
      </c>
      <c r="L21" s="211">
        <f t="shared" si="1"/>
        <v>2978</v>
      </c>
      <c r="M21" s="211">
        <f t="shared" si="1"/>
        <v>2978</v>
      </c>
      <c r="N21" s="212">
        <f t="shared" si="1"/>
        <v>2981</v>
      </c>
      <c r="O21" s="213">
        <f>SUM(C21:N21)</f>
        <v>35739</v>
      </c>
    </row>
    <row r="22" spans="1:15" ht="15.75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4"/>
    </row>
    <row r="23" ht="15.75">
      <c r="A23" s="214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CE,Félkövér"&amp;14
&amp;16Pénzellátási terv 
2014. évre&amp;R&amp;"Times New Roman CE,Félkövér dőlt"&amp;14 
16.sz. melléklet&amp;12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workbookViewId="0" topLeftCell="A1">
      <selection activeCell="C12" sqref="C12"/>
    </sheetView>
  </sheetViews>
  <sheetFormatPr defaultColWidth="9.00390625" defaultRowHeight="12.75"/>
  <cols>
    <col min="1" max="1" width="68.375" style="14" customWidth="1"/>
    <col min="2" max="3" width="20.875" style="14" customWidth="1"/>
    <col min="4" max="16384" width="9.375" style="14" customWidth="1"/>
  </cols>
  <sheetData>
    <row r="1" spans="1:3" s="412" customFormat="1" ht="24.75" customHeight="1">
      <c r="A1" s="541" t="s">
        <v>349</v>
      </c>
      <c r="B1" s="541"/>
      <c r="C1" s="541"/>
    </row>
    <row r="2" spans="1:3" ht="27.75" customHeight="1" thickBot="1">
      <c r="A2" s="398"/>
      <c r="B2" s="398"/>
      <c r="C2" s="19" t="s">
        <v>36</v>
      </c>
    </row>
    <row r="3" spans="1:3" ht="24" customHeight="1">
      <c r="A3" s="532" t="s">
        <v>23</v>
      </c>
      <c r="B3" s="535" t="s">
        <v>347</v>
      </c>
      <c r="C3" s="538" t="s">
        <v>348</v>
      </c>
    </row>
    <row r="4" spans="1:3" ht="16.5" customHeight="1">
      <c r="A4" s="533"/>
      <c r="B4" s="536"/>
      <c r="C4" s="539"/>
    </row>
    <row r="5" spans="1:3" ht="13.5" customHeight="1" thickBot="1">
      <c r="A5" s="534"/>
      <c r="B5" s="537"/>
      <c r="C5" s="540"/>
    </row>
    <row r="6" spans="1:3" ht="34.5" customHeight="1">
      <c r="A6" s="408" t="s">
        <v>206</v>
      </c>
      <c r="B6" s="404">
        <v>6873</v>
      </c>
      <c r="C6" s="403">
        <v>6873</v>
      </c>
    </row>
    <row r="7" spans="1:3" ht="34.5" customHeight="1">
      <c r="A7" s="409" t="s">
        <v>332</v>
      </c>
      <c r="B7" s="405">
        <v>21830</v>
      </c>
      <c r="C7" s="399">
        <v>23861</v>
      </c>
    </row>
    <row r="8" spans="1:3" ht="34.5" customHeight="1">
      <c r="A8" s="409" t="s">
        <v>333</v>
      </c>
      <c r="B8" s="405">
        <v>13560</v>
      </c>
      <c r="C8" s="399">
        <v>17473</v>
      </c>
    </row>
    <row r="9" spans="1:3" ht="34.5" customHeight="1">
      <c r="A9" s="409" t="s">
        <v>334</v>
      </c>
      <c r="B9" s="405">
        <v>1200</v>
      </c>
      <c r="C9" s="399">
        <v>1200</v>
      </c>
    </row>
    <row r="10" spans="1:3" ht="34.5" customHeight="1">
      <c r="A10" s="409" t="s">
        <v>335</v>
      </c>
      <c r="B10" s="405"/>
      <c r="C10" s="399"/>
    </row>
    <row r="11" spans="1:3" ht="34.5" customHeight="1" thickBot="1">
      <c r="A11" s="410" t="s">
        <v>336</v>
      </c>
      <c r="B11" s="406"/>
      <c r="C11" s="401">
        <v>1485</v>
      </c>
    </row>
    <row r="12" spans="1:3" s="400" customFormat="1" ht="45" customHeight="1" thickBot="1">
      <c r="A12" s="411" t="s">
        <v>44</v>
      </c>
      <c r="B12" s="407">
        <f>SUM(B6:B11)</f>
        <v>43463</v>
      </c>
      <c r="C12" s="402">
        <f>SUM(C6:C11)</f>
        <v>50892</v>
      </c>
    </row>
  </sheetData>
  <sheetProtection/>
  <mergeCells count="4">
    <mergeCell ref="A3:A5"/>
    <mergeCell ref="B3:B5"/>
    <mergeCell ref="C3:C5"/>
    <mergeCell ref="A1:C1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4">
      <selection activeCell="E79" sqref="E79"/>
    </sheetView>
  </sheetViews>
  <sheetFormatPr defaultColWidth="9.00390625" defaultRowHeight="12.75"/>
  <cols>
    <col min="1" max="1" width="8.875" style="7" customWidth="1"/>
    <col min="2" max="2" width="8.875" style="1" customWidth="1"/>
    <col min="3" max="3" width="45.875" style="1" customWidth="1"/>
    <col min="4" max="5" width="15.875" style="1" customWidth="1"/>
    <col min="6" max="16384" width="9.375" style="1" customWidth="1"/>
  </cols>
  <sheetData>
    <row r="1" spans="1:5" s="147" customFormat="1" ht="21" customHeight="1" thickBot="1">
      <c r="A1" s="150"/>
      <c r="B1" s="149"/>
      <c r="C1" s="149"/>
      <c r="D1" s="149"/>
      <c r="E1" s="148" t="s">
        <v>204</v>
      </c>
    </row>
    <row r="2" spans="1:5" s="140" customFormat="1" ht="15.75">
      <c r="A2" s="146" t="s">
        <v>197</v>
      </c>
      <c r="B2" s="145"/>
      <c r="C2" s="144" t="s">
        <v>212</v>
      </c>
      <c r="D2" s="413"/>
      <c r="E2" s="441"/>
    </row>
    <row r="3" spans="1:5" s="140" customFormat="1" ht="16.5" thickBot="1">
      <c r="A3" s="143" t="s">
        <v>196</v>
      </c>
      <c r="B3" s="142"/>
      <c r="C3" s="141" t="s">
        <v>195</v>
      </c>
      <c r="D3" s="414"/>
      <c r="E3" s="442"/>
    </row>
    <row r="4" spans="1:5" s="137" customFormat="1" ht="21" customHeight="1" thickBot="1">
      <c r="A4" s="139"/>
      <c r="B4" s="139"/>
      <c r="C4" s="139"/>
      <c r="D4" s="139"/>
      <c r="E4" s="138" t="s">
        <v>24</v>
      </c>
    </row>
    <row r="5" spans="1:5" ht="38.25">
      <c r="A5" s="136" t="s">
        <v>194</v>
      </c>
      <c r="B5" s="135" t="s">
        <v>193</v>
      </c>
      <c r="C5" s="542" t="s">
        <v>192</v>
      </c>
      <c r="D5" s="542" t="s">
        <v>343</v>
      </c>
      <c r="E5" s="544" t="s">
        <v>344</v>
      </c>
    </row>
    <row r="6" spans="1:5" ht="13.5" thickBot="1">
      <c r="A6" s="134" t="s">
        <v>191</v>
      </c>
      <c r="B6" s="133"/>
      <c r="C6" s="543"/>
      <c r="D6" s="543"/>
      <c r="E6" s="545"/>
    </row>
    <row r="7" spans="1:5" s="8" customFormat="1" ht="16.5" thickBot="1">
      <c r="A7" s="132">
        <v>1</v>
      </c>
      <c r="B7" s="131">
        <v>2</v>
      </c>
      <c r="C7" s="131">
        <v>3</v>
      </c>
      <c r="D7" s="415">
        <v>4</v>
      </c>
      <c r="E7" s="130">
        <v>5</v>
      </c>
    </row>
    <row r="8" spans="1:5" s="8" customFormat="1" ht="15.75" customHeight="1" thickBot="1">
      <c r="A8" s="129"/>
      <c r="B8" s="128"/>
      <c r="C8" s="127" t="s">
        <v>25</v>
      </c>
      <c r="D8" s="127"/>
      <c r="E8" s="430"/>
    </row>
    <row r="9" spans="1:5" s="116" customFormat="1" ht="13.5" customHeight="1" thickBot="1">
      <c r="A9" s="102">
        <v>1</v>
      </c>
      <c r="B9" s="126" t="s">
        <v>92</v>
      </c>
      <c r="C9" s="100" t="s">
        <v>190</v>
      </c>
      <c r="D9" s="416">
        <f>SUM(D10:D15)</f>
        <v>17931</v>
      </c>
      <c r="E9" s="431">
        <f>SUM(E10:E15)</f>
        <v>21334</v>
      </c>
    </row>
    <row r="10" spans="1:5" s="106" customFormat="1" ht="13.5" customHeight="1">
      <c r="A10" s="96"/>
      <c r="B10" s="95">
        <v>1</v>
      </c>
      <c r="C10" s="94" t="s">
        <v>189</v>
      </c>
      <c r="D10" s="353"/>
      <c r="E10" s="387"/>
    </row>
    <row r="11" spans="1:5" s="106" customFormat="1" ht="13.5" customHeight="1">
      <c r="A11" s="96"/>
      <c r="B11" s="95">
        <v>2</v>
      </c>
      <c r="C11" s="94" t="s">
        <v>188</v>
      </c>
      <c r="D11" s="353"/>
      <c r="E11" s="387"/>
    </row>
    <row r="12" spans="1:5" s="106" customFormat="1" ht="13.5" customHeight="1">
      <c r="A12" s="96"/>
      <c r="B12" s="95">
        <v>3</v>
      </c>
      <c r="C12" s="94" t="s">
        <v>187</v>
      </c>
      <c r="D12" s="353">
        <v>17190</v>
      </c>
      <c r="E12" s="387">
        <v>18610</v>
      </c>
    </row>
    <row r="13" spans="1:5" s="106" customFormat="1" ht="13.5" customHeight="1">
      <c r="A13" s="96"/>
      <c r="B13" s="95">
        <v>4</v>
      </c>
      <c r="C13" s="94" t="s">
        <v>186</v>
      </c>
      <c r="D13" s="353">
        <v>621</v>
      </c>
      <c r="E13" s="387">
        <v>2604</v>
      </c>
    </row>
    <row r="14" spans="1:5" s="106" customFormat="1" ht="13.5" customHeight="1">
      <c r="A14" s="96"/>
      <c r="B14" s="95">
        <v>5</v>
      </c>
      <c r="C14" s="94" t="s">
        <v>185</v>
      </c>
      <c r="D14" s="353"/>
      <c r="E14" s="387"/>
    </row>
    <row r="15" spans="1:5" s="106" customFormat="1" ht="13.5" customHeight="1" thickBot="1">
      <c r="A15" s="96"/>
      <c r="B15" s="95">
        <v>6</v>
      </c>
      <c r="C15" s="94" t="s">
        <v>184</v>
      </c>
      <c r="D15" s="353">
        <v>120</v>
      </c>
      <c r="E15" s="387">
        <v>120</v>
      </c>
    </row>
    <row r="16" spans="1:5" s="116" customFormat="1" ht="13.5" customHeight="1" thickBot="1">
      <c r="A16" s="102"/>
      <c r="B16" s="126" t="s">
        <v>93</v>
      </c>
      <c r="C16" s="100" t="s">
        <v>183</v>
      </c>
      <c r="D16" s="417">
        <f>SUM(D17:D20)</f>
        <v>22050</v>
      </c>
      <c r="E16" s="424">
        <f>SUM(E17:E20)</f>
        <v>39150</v>
      </c>
    </row>
    <row r="17" spans="1:5" s="116" customFormat="1" ht="13.5" customHeight="1">
      <c r="A17" s="125"/>
      <c r="B17" s="113">
        <v>1</v>
      </c>
      <c r="C17" s="124" t="s">
        <v>55</v>
      </c>
      <c r="D17" s="419"/>
      <c r="E17" s="432"/>
    </row>
    <row r="18" spans="1:5" s="116" customFormat="1" ht="13.5" customHeight="1">
      <c r="A18" s="123"/>
      <c r="B18" s="122">
        <v>2</v>
      </c>
      <c r="C18" s="121" t="s">
        <v>26</v>
      </c>
      <c r="D18" s="420">
        <v>18000</v>
      </c>
      <c r="E18" s="433">
        <v>33590</v>
      </c>
    </row>
    <row r="19" spans="1:5" s="106" customFormat="1" ht="13.5" customHeight="1">
      <c r="A19" s="96"/>
      <c r="B19" s="95">
        <v>3</v>
      </c>
      <c r="C19" s="94" t="s">
        <v>27</v>
      </c>
      <c r="D19" s="353">
        <v>4000</v>
      </c>
      <c r="E19" s="387">
        <v>5200</v>
      </c>
    </row>
    <row r="20" spans="1:5" s="106" customFormat="1" ht="13.5" customHeight="1" thickBot="1">
      <c r="A20" s="96"/>
      <c r="B20" s="95">
        <v>4</v>
      </c>
      <c r="C20" s="94" t="s">
        <v>182</v>
      </c>
      <c r="D20" s="353">
        <v>50</v>
      </c>
      <c r="E20" s="387">
        <v>360</v>
      </c>
    </row>
    <row r="21" spans="1:5" s="116" customFormat="1" ht="13.5" customHeight="1" thickBot="1">
      <c r="A21" s="102">
        <v>2</v>
      </c>
      <c r="B21" s="101"/>
      <c r="C21" s="100" t="s">
        <v>181</v>
      </c>
      <c r="D21" s="417">
        <f>SUM(D22:D24)</f>
        <v>400</v>
      </c>
      <c r="E21" s="424">
        <f>SUM(E22:E24)</f>
        <v>400</v>
      </c>
    </row>
    <row r="22" spans="1:5" s="106" customFormat="1" ht="13.5" customHeight="1">
      <c r="A22" s="96"/>
      <c r="B22" s="95">
        <v>1</v>
      </c>
      <c r="C22" s="94" t="s">
        <v>180</v>
      </c>
      <c r="D22" s="353">
        <v>400</v>
      </c>
      <c r="E22" s="387">
        <v>400</v>
      </c>
    </row>
    <row r="23" spans="1:5" s="106" customFormat="1" ht="13.5" customHeight="1">
      <c r="A23" s="96"/>
      <c r="B23" s="95">
        <v>2</v>
      </c>
      <c r="C23" s="94" t="s">
        <v>53</v>
      </c>
      <c r="D23" s="353"/>
      <c r="E23" s="387"/>
    </row>
    <row r="24" spans="1:5" s="106" customFormat="1" ht="13.5" customHeight="1" thickBot="1">
      <c r="A24" s="96"/>
      <c r="B24" s="95">
        <v>3</v>
      </c>
      <c r="C24" s="94" t="s">
        <v>179</v>
      </c>
      <c r="D24" s="353"/>
      <c r="E24" s="387"/>
    </row>
    <row r="25" spans="1:5" s="116" customFormat="1" ht="14.25" customHeight="1" thickBot="1">
      <c r="A25" s="102">
        <v>3</v>
      </c>
      <c r="B25" s="101"/>
      <c r="C25" s="100" t="s">
        <v>63</v>
      </c>
      <c r="D25" s="417">
        <f>SUM(D26:D32)</f>
        <v>43463</v>
      </c>
      <c r="E25" s="424">
        <f>SUM(E26:E32)</f>
        <v>50892</v>
      </c>
    </row>
    <row r="26" spans="1:5" s="106" customFormat="1" ht="13.5" customHeight="1">
      <c r="A26" s="96"/>
      <c r="B26" s="95">
        <v>1</v>
      </c>
      <c r="C26" s="94" t="s">
        <v>206</v>
      </c>
      <c r="D26" s="353">
        <v>6873</v>
      </c>
      <c r="E26" s="387">
        <v>6873</v>
      </c>
    </row>
    <row r="27" spans="1:5" s="106" customFormat="1" ht="13.5" customHeight="1">
      <c r="A27" s="96"/>
      <c r="B27" s="95">
        <v>2</v>
      </c>
      <c r="C27" s="94" t="s">
        <v>332</v>
      </c>
      <c r="D27" s="353">
        <v>21830</v>
      </c>
      <c r="E27" s="387">
        <v>23861</v>
      </c>
    </row>
    <row r="28" spans="1:5" s="106" customFormat="1" ht="13.5" customHeight="1">
      <c r="A28" s="96"/>
      <c r="B28" s="95">
        <v>3</v>
      </c>
      <c r="C28" s="94" t="s">
        <v>333</v>
      </c>
      <c r="D28" s="353">
        <v>13560</v>
      </c>
      <c r="E28" s="387">
        <v>17473</v>
      </c>
    </row>
    <row r="29" spans="1:5" s="106" customFormat="1" ht="13.5" customHeight="1">
      <c r="A29" s="96"/>
      <c r="B29" s="95">
        <v>4</v>
      </c>
      <c r="C29" s="94" t="s">
        <v>334</v>
      </c>
      <c r="D29" s="353">
        <v>1200</v>
      </c>
      <c r="E29" s="387">
        <v>1200</v>
      </c>
    </row>
    <row r="30" spans="1:5" s="106" customFormat="1" ht="13.5" customHeight="1">
      <c r="A30" s="96"/>
      <c r="B30" s="95">
        <v>5</v>
      </c>
      <c r="C30" s="94" t="s">
        <v>335</v>
      </c>
      <c r="D30" s="353"/>
      <c r="E30" s="387"/>
    </row>
    <row r="31" spans="1:5" s="106" customFormat="1" ht="13.5" customHeight="1">
      <c r="A31" s="96"/>
      <c r="B31" s="95">
        <v>6</v>
      </c>
      <c r="C31" s="94" t="s">
        <v>336</v>
      </c>
      <c r="D31" s="353"/>
      <c r="E31" s="387">
        <v>1485</v>
      </c>
    </row>
    <row r="32" spans="1:5" s="106" customFormat="1" ht="13.5" customHeight="1" thickBot="1">
      <c r="A32" s="96"/>
      <c r="B32" s="95">
        <v>7</v>
      </c>
      <c r="C32" s="94"/>
      <c r="D32" s="353"/>
      <c r="E32" s="387"/>
    </row>
    <row r="33" spans="1:5" s="106" customFormat="1" ht="13.5" customHeight="1" thickBot="1">
      <c r="A33" s="102">
        <v>4</v>
      </c>
      <c r="B33" s="101"/>
      <c r="C33" s="100" t="s">
        <v>178</v>
      </c>
      <c r="D33" s="417">
        <f>SUM(D34:D39)</f>
        <v>43571</v>
      </c>
      <c r="E33" s="424">
        <f>SUM(E34:E39)</f>
        <v>43571</v>
      </c>
    </row>
    <row r="34" spans="1:5" s="106" customFormat="1" ht="13.5" customHeight="1">
      <c r="A34" s="111"/>
      <c r="B34" s="110">
        <v>1</v>
      </c>
      <c r="C34" s="120" t="s">
        <v>177</v>
      </c>
      <c r="D34" s="421"/>
      <c r="E34" s="434">
        <v>5146</v>
      </c>
    </row>
    <row r="35" spans="1:5" s="106" customFormat="1" ht="13.5" customHeight="1">
      <c r="A35" s="96"/>
      <c r="B35" s="95">
        <v>2</v>
      </c>
      <c r="C35" s="94" t="s">
        <v>176</v>
      </c>
      <c r="D35" s="353"/>
      <c r="E35" s="387"/>
    </row>
    <row r="36" spans="1:5" s="106" customFormat="1" ht="13.5" customHeight="1">
      <c r="A36" s="96"/>
      <c r="B36" s="95">
        <v>3</v>
      </c>
      <c r="C36" s="94" t="s">
        <v>175</v>
      </c>
      <c r="D36" s="353">
        <v>43571</v>
      </c>
      <c r="E36" s="387">
        <v>20142</v>
      </c>
    </row>
    <row r="37" spans="1:5" s="106" customFormat="1" ht="13.5" customHeight="1">
      <c r="A37" s="96"/>
      <c r="B37" s="95">
        <v>4</v>
      </c>
      <c r="C37" s="94" t="s">
        <v>174</v>
      </c>
      <c r="D37" s="353"/>
      <c r="E37" s="387"/>
    </row>
    <row r="38" spans="1:5" s="106" customFormat="1" ht="13.5" customHeight="1">
      <c r="A38" s="96"/>
      <c r="B38" s="95">
        <v>5</v>
      </c>
      <c r="C38" s="94" t="s">
        <v>173</v>
      </c>
      <c r="D38" s="353"/>
      <c r="E38" s="387">
        <v>18283</v>
      </c>
    </row>
    <row r="39" spans="1:5" s="106" customFormat="1" ht="13.5" customHeight="1">
      <c r="A39" s="96"/>
      <c r="B39" s="95">
        <v>6</v>
      </c>
      <c r="C39" s="94" t="s">
        <v>172</v>
      </c>
      <c r="D39" s="353"/>
      <c r="E39" s="387"/>
    </row>
    <row r="40" spans="1:5" s="106" customFormat="1" ht="13.5" customHeight="1" thickBot="1">
      <c r="A40" s="119">
        <v>5</v>
      </c>
      <c r="B40" s="118"/>
      <c r="C40" s="117" t="s">
        <v>171</v>
      </c>
      <c r="D40" s="422"/>
      <c r="E40" s="435"/>
    </row>
    <row r="41" spans="1:5" s="116" customFormat="1" ht="13.5" customHeight="1" thickBot="1">
      <c r="A41" s="102">
        <v>6</v>
      </c>
      <c r="B41" s="101"/>
      <c r="C41" s="100" t="s">
        <v>54</v>
      </c>
      <c r="D41" s="423">
        <f>SUM(D42:D44)</f>
        <v>0</v>
      </c>
      <c r="E41" s="424">
        <f>SUM(E42:E44)</f>
        <v>1293</v>
      </c>
    </row>
    <row r="42" spans="1:5" s="106" customFormat="1" ht="13.5" customHeight="1">
      <c r="A42" s="96"/>
      <c r="B42" s="95">
        <v>1</v>
      </c>
      <c r="C42" s="94" t="s">
        <v>50</v>
      </c>
      <c r="D42" s="353"/>
      <c r="E42" s="387"/>
    </row>
    <row r="43" spans="1:5" s="106" customFormat="1" ht="13.5" customHeight="1">
      <c r="A43" s="96"/>
      <c r="B43" s="95">
        <v>2</v>
      </c>
      <c r="C43" s="94" t="s">
        <v>170</v>
      </c>
      <c r="D43" s="353"/>
      <c r="E43" s="387"/>
    </row>
    <row r="44" spans="1:5" s="106" customFormat="1" ht="13.5" customHeight="1" thickBot="1">
      <c r="A44" s="96"/>
      <c r="B44" s="95">
        <v>3</v>
      </c>
      <c r="C44" s="94" t="s">
        <v>338</v>
      </c>
      <c r="D44" s="353"/>
      <c r="E44" s="387">
        <v>1293</v>
      </c>
    </row>
    <row r="45" spans="1:5" s="106" customFormat="1" ht="13.5" customHeight="1" thickBot="1">
      <c r="A45" s="102">
        <v>7</v>
      </c>
      <c r="B45" s="101"/>
      <c r="C45" s="115" t="s">
        <v>169</v>
      </c>
      <c r="D45" s="416">
        <f>D46+D47</f>
        <v>9783</v>
      </c>
      <c r="E45" s="431">
        <f>E46+E47</f>
        <v>10980</v>
      </c>
    </row>
    <row r="46" spans="1:5" s="106" customFormat="1" ht="13.5" customHeight="1">
      <c r="A46" s="114"/>
      <c r="B46" s="113">
        <v>1</v>
      </c>
      <c r="C46" s="112" t="s">
        <v>168</v>
      </c>
      <c r="D46" s="425">
        <v>9783</v>
      </c>
      <c r="E46" s="436">
        <v>10980</v>
      </c>
    </row>
    <row r="47" spans="1:5" s="106" customFormat="1" ht="13.5" customHeight="1" thickBot="1">
      <c r="A47" s="111"/>
      <c r="B47" s="110">
        <v>2</v>
      </c>
      <c r="C47" s="437" t="s">
        <v>58</v>
      </c>
      <c r="D47" s="438"/>
      <c r="E47" s="439"/>
    </row>
    <row r="48" spans="1:5" s="106" customFormat="1" ht="15.75" thickBot="1">
      <c r="A48" s="109"/>
      <c r="B48" s="108"/>
      <c r="C48" s="107" t="s">
        <v>167</v>
      </c>
      <c r="D48" s="426">
        <f>D9+D16+D21+D25+D33+D40+D41+D45</f>
        <v>137198</v>
      </c>
      <c r="E48" s="440">
        <f>E9+E16+E21+E25+E33+E40+E41+E45</f>
        <v>167620</v>
      </c>
    </row>
    <row r="49" spans="1:5" ht="12.75">
      <c r="A49" s="89"/>
      <c r="B49" s="88"/>
      <c r="C49" s="88"/>
      <c r="D49" s="88"/>
      <c r="E49" s="88"/>
    </row>
    <row r="50" spans="1:5" ht="14.25" thickBot="1">
      <c r="A50" s="451"/>
      <c r="B50" s="450"/>
      <c r="C50" s="450"/>
      <c r="D50" s="450"/>
      <c r="E50" s="138" t="s">
        <v>24</v>
      </c>
    </row>
    <row r="51" spans="1:5" s="8" customFormat="1" ht="16.5" customHeight="1" thickBot="1">
      <c r="A51" s="466"/>
      <c r="B51" s="467"/>
      <c r="C51" s="468" t="s">
        <v>31</v>
      </c>
      <c r="D51" s="468"/>
      <c r="E51" s="469"/>
    </row>
    <row r="52" spans="1:5" s="90" customFormat="1" ht="15" customHeight="1" thickBot="1">
      <c r="A52" s="102">
        <v>1</v>
      </c>
      <c r="B52" s="101"/>
      <c r="C52" s="100" t="s">
        <v>166</v>
      </c>
      <c r="D52" s="417">
        <f>SUM(D53:D59)</f>
        <v>67773</v>
      </c>
      <c r="E52" s="424">
        <f>SUM(E53:E59)</f>
        <v>82108</v>
      </c>
    </row>
    <row r="53" spans="1:5" ht="15" customHeight="1">
      <c r="A53" s="96"/>
      <c r="B53" s="95">
        <v>1</v>
      </c>
      <c r="C53" s="94" t="s">
        <v>165</v>
      </c>
      <c r="D53" s="353">
        <v>16278</v>
      </c>
      <c r="E53" s="387">
        <v>15588</v>
      </c>
    </row>
    <row r="54" spans="1:5" ht="15" customHeight="1">
      <c r="A54" s="96"/>
      <c r="B54" s="95">
        <v>2</v>
      </c>
      <c r="C54" s="94" t="s">
        <v>19</v>
      </c>
      <c r="D54" s="353">
        <v>4288</v>
      </c>
      <c r="E54" s="387">
        <v>3340</v>
      </c>
    </row>
    <row r="55" spans="1:5" ht="15" customHeight="1">
      <c r="A55" s="96"/>
      <c r="B55" s="95">
        <v>3</v>
      </c>
      <c r="C55" s="94" t="s">
        <v>32</v>
      </c>
      <c r="D55" s="353">
        <v>38927</v>
      </c>
      <c r="E55" s="387">
        <v>47062</v>
      </c>
    </row>
    <row r="56" spans="1:5" ht="15" customHeight="1">
      <c r="A56" s="96"/>
      <c r="B56" s="95">
        <v>4</v>
      </c>
      <c r="C56" s="443" t="s">
        <v>64</v>
      </c>
      <c r="D56" s="444"/>
      <c r="E56" s="445">
        <v>7345</v>
      </c>
    </row>
    <row r="57" spans="1:5" ht="15" customHeight="1">
      <c r="A57" s="96"/>
      <c r="B57" s="95">
        <v>5</v>
      </c>
      <c r="C57" s="94" t="s">
        <v>164</v>
      </c>
      <c r="D57" s="353">
        <v>2180</v>
      </c>
      <c r="E57" s="387">
        <v>2180</v>
      </c>
    </row>
    <row r="58" spans="1:5" ht="15" customHeight="1">
      <c r="A58" s="96"/>
      <c r="B58" s="95">
        <v>6</v>
      </c>
      <c r="C58" s="94" t="s">
        <v>163</v>
      </c>
      <c r="D58" s="353"/>
      <c r="E58" s="387"/>
    </row>
    <row r="59" spans="1:5" ht="15" customHeight="1" thickBot="1">
      <c r="A59" s="96"/>
      <c r="B59" s="95">
        <v>7</v>
      </c>
      <c r="C59" s="94" t="s">
        <v>21</v>
      </c>
      <c r="D59" s="353">
        <v>6100</v>
      </c>
      <c r="E59" s="387">
        <v>6593</v>
      </c>
    </row>
    <row r="60" spans="1:5" s="90" customFormat="1" ht="15" customHeight="1" thickBot="1">
      <c r="A60" s="102">
        <v>2</v>
      </c>
      <c r="B60" s="101"/>
      <c r="C60" s="100" t="s">
        <v>162</v>
      </c>
      <c r="D60" s="417">
        <f>SUM(D61:D63)</f>
        <v>21700</v>
      </c>
      <c r="E60" s="424">
        <f>SUM(E61:E63)</f>
        <v>18900</v>
      </c>
    </row>
    <row r="61" spans="1:5" ht="15" customHeight="1">
      <c r="A61" s="96"/>
      <c r="B61" s="95">
        <v>1</v>
      </c>
      <c r="C61" s="94" t="s">
        <v>161</v>
      </c>
      <c r="D61" s="353">
        <v>17300</v>
      </c>
      <c r="E61" s="387">
        <v>7850</v>
      </c>
    </row>
    <row r="62" spans="1:5" ht="15" customHeight="1">
      <c r="A62" s="96"/>
      <c r="B62" s="95">
        <v>2</v>
      </c>
      <c r="C62" s="94" t="s">
        <v>67</v>
      </c>
      <c r="D62" s="353">
        <v>4400</v>
      </c>
      <c r="E62" s="387">
        <v>11050</v>
      </c>
    </row>
    <row r="63" spans="1:5" ht="15" customHeight="1" thickBot="1">
      <c r="A63" s="96"/>
      <c r="B63" s="95">
        <v>3</v>
      </c>
      <c r="C63" s="94" t="s">
        <v>160</v>
      </c>
      <c r="D63" s="353"/>
      <c r="E63" s="387"/>
    </row>
    <row r="64" spans="1:5" s="90" customFormat="1" ht="15" customHeight="1" thickBot="1">
      <c r="A64" s="102">
        <v>3</v>
      </c>
      <c r="B64" s="101"/>
      <c r="C64" s="100" t="s">
        <v>22</v>
      </c>
      <c r="D64" s="417">
        <f>SUM(D65:D66)</f>
        <v>17822</v>
      </c>
      <c r="E64" s="424">
        <f>SUM(E65:E66)</f>
        <v>35159</v>
      </c>
    </row>
    <row r="65" spans="1:5" ht="15" customHeight="1">
      <c r="A65" s="96"/>
      <c r="B65" s="95">
        <v>1</v>
      </c>
      <c r="C65" s="94" t="s">
        <v>33</v>
      </c>
      <c r="D65" s="353">
        <v>2822</v>
      </c>
      <c r="E65" s="387">
        <v>2159</v>
      </c>
    </row>
    <row r="66" spans="1:5" ht="15" customHeight="1">
      <c r="A66" s="105"/>
      <c r="B66" s="104">
        <v>2</v>
      </c>
      <c r="C66" s="103" t="s">
        <v>198</v>
      </c>
      <c r="D66" s="427">
        <v>15000</v>
      </c>
      <c r="E66" s="446">
        <v>33000</v>
      </c>
    </row>
    <row r="67" spans="1:5" ht="15" customHeight="1">
      <c r="A67" s="105"/>
      <c r="B67" s="104"/>
      <c r="C67" s="103" t="s">
        <v>208</v>
      </c>
      <c r="D67" s="427"/>
      <c r="E67" s="446"/>
    </row>
    <row r="68" spans="1:5" ht="15" customHeight="1">
      <c r="A68" s="105"/>
      <c r="B68" s="104"/>
      <c r="C68" s="103" t="s">
        <v>207</v>
      </c>
      <c r="D68" s="427"/>
      <c r="E68" s="446"/>
    </row>
    <row r="69" spans="1:5" ht="15" customHeight="1" thickBot="1">
      <c r="A69" s="105"/>
      <c r="B69" s="104">
        <v>3</v>
      </c>
      <c r="C69" s="103" t="s">
        <v>106</v>
      </c>
      <c r="D69" s="427"/>
      <c r="E69" s="446"/>
    </row>
    <row r="70" spans="1:5" ht="15" customHeight="1" thickBot="1">
      <c r="A70" s="102">
        <v>4</v>
      </c>
      <c r="B70" s="101"/>
      <c r="C70" s="100" t="s">
        <v>66</v>
      </c>
      <c r="D70" s="423"/>
      <c r="E70" s="424"/>
    </row>
    <row r="71" spans="1:5" ht="15" customHeight="1" thickBot="1">
      <c r="A71" s="102">
        <v>5</v>
      </c>
      <c r="B71" s="101"/>
      <c r="C71" s="100" t="s">
        <v>34</v>
      </c>
      <c r="D71" s="423"/>
      <c r="E71" s="424"/>
    </row>
    <row r="72" spans="1:5" ht="15" customHeight="1" thickBot="1">
      <c r="A72" s="102">
        <v>6</v>
      </c>
      <c r="B72" s="101"/>
      <c r="C72" s="100" t="s">
        <v>209</v>
      </c>
      <c r="D72" s="423"/>
      <c r="E72" s="424"/>
    </row>
    <row r="73" spans="1:5" s="90" customFormat="1" ht="15" customHeight="1" thickBot="1">
      <c r="A73" s="102">
        <v>7</v>
      </c>
      <c r="B73" s="101"/>
      <c r="C73" s="100" t="s">
        <v>56</v>
      </c>
      <c r="D73" s="417">
        <f>SUM(D74:D75)</f>
        <v>0</v>
      </c>
      <c r="E73" s="418">
        <f>SUM(E74:E75)</f>
        <v>1293</v>
      </c>
    </row>
    <row r="74" spans="1:5" ht="15" customHeight="1">
      <c r="A74" s="96"/>
      <c r="B74" s="95">
        <v>1</v>
      </c>
      <c r="C74" s="94" t="s">
        <v>57</v>
      </c>
      <c r="D74" s="353"/>
      <c r="E74" s="387"/>
    </row>
    <row r="75" spans="1:5" ht="15" customHeight="1">
      <c r="A75" s="96"/>
      <c r="B75" s="95">
        <v>2</v>
      </c>
      <c r="C75" s="94" t="s">
        <v>159</v>
      </c>
      <c r="D75" s="353"/>
      <c r="E75" s="387">
        <v>1293</v>
      </c>
    </row>
    <row r="76" spans="1:5" ht="15" customHeight="1">
      <c r="A76" s="99">
        <v>8</v>
      </c>
      <c r="B76" s="98"/>
      <c r="C76" s="97" t="s">
        <v>158</v>
      </c>
      <c r="D76" s="428">
        <f>SUM(D77:D78)</f>
        <v>29903</v>
      </c>
      <c r="E76" s="447">
        <f>SUM(E77:E78)</f>
        <v>30160</v>
      </c>
    </row>
    <row r="77" spans="1:5" ht="15" customHeight="1">
      <c r="A77" s="96"/>
      <c r="B77" s="95">
        <v>1</v>
      </c>
      <c r="C77" s="94" t="s">
        <v>277</v>
      </c>
      <c r="D77" s="353">
        <v>25406</v>
      </c>
      <c r="E77" s="387">
        <v>25663</v>
      </c>
    </row>
    <row r="78" spans="1:5" s="90" customFormat="1" ht="13.5" thickBot="1">
      <c r="A78" s="93"/>
      <c r="B78" s="92">
        <v>2</v>
      </c>
      <c r="C78" s="91" t="s">
        <v>278</v>
      </c>
      <c r="D78" s="429">
        <v>4497</v>
      </c>
      <c r="E78" s="448">
        <v>4497</v>
      </c>
    </row>
    <row r="79" spans="1:5" ht="19.5" customHeight="1" thickBot="1">
      <c r="A79" s="109"/>
      <c r="B79" s="108"/>
      <c r="C79" s="107" t="s">
        <v>157</v>
      </c>
      <c r="D79" s="426">
        <f>D52+D60+D64+D70+D71+D72+D73+D76</f>
        <v>137198</v>
      </c>
      <c r="E79" s="440">
        <f>E52+E60+E64+E70+E71+E72+E73+E76</f>
        <v>167620</v>
      </c>
    </row>
    <row r="80" spans="1:5" ht="12.75">
      <c r="A80" s="449"/>
      <c r="B80" s="450"/>
      <c r="C80" s="450"/>
      <c r="D80" s="450"/>
      <c r="E80" s="450"/>
    </row>
  </sheetData>
  <sheetProtection/>
  <mergeCells count="3">
    <mergeCell ref="C5:C6"/>
    <mergeCell ref="D5:D6"/>
    <mergeCell ref="E5:E6"/>
  </mergeCells>
  <printOptions horizontalCentered="1"/>
  <pageMargins left="0.7874015748031497" right="0.7874015748031497" top="0.31496062992125984" bottom="0.4724409448818898" header="0.5118110236220472" footer="0.4724409448818898"/>
  <pageSetup horizontalDpi="600" verticalDpi="600" orientation="portrait" paperSize="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5" width="15.875" style="1" customWidth="1"/>
    <col min="6" max="16384" width="9.375" style="1" customWidth="1"/>
  </cols>
  <sheetData>
    <row r="1" spans="1:5" s="147" customFormat="1" ht="21" customHeight="1" thickBot="1">
      <c r="A1" s="150"/>
      <c r="B1" s="149"/>
      <c r="C1" s="149"/>
      <c r="D1" s="149"/>
      <c r="E1" s="148" t="s">
        <v>214</v>
      </c>
    </row>
    <row r="2" spans="1:5" s="140" customFormat="1" ht="15.75">
      <c r="A2" s="146" t="s">
        <v>197</v>
      </c>
      <c r="B2" s="145"/>
      <c r="C2" s="144" t="s">
        <v>213</v>
      </c>
      <c r="D2" s="413"/>
      <c r="E2" s="441"/>
    </row>
    <row r="3" spans="1:5" s="140" customFormat="1" ht="16.5" thickBot="1">
      <c r="A3" s="143" t="s">
        <v>196</v>
      </c>
      <c r="B3" s="142"/>
      <c r="C3" s="175" t="s">
        <v>203</v>
      </c>
      <c r="D3" s="452"/>
      <c r="E3" s="459"/>
    </row>
    <row r="4" spans="1:5" s="137" customFormat="1" ht="21" customHeight="1" thickBot="1">
      <c r="A4" s="139"/>
      <c r="B4" s="139"/>
      <c r="C4" s="139"/>
      <c r="D4" s="139"/>
      <c r="E4" s="138" t="s">
        <v>24</v>
      </c>
    </row>
    <row r="5" spans="1:5" ht="38.25">
      <c r="A5" s="136" t="s">
        <v>194</v>
      </c>
      <c r="B5" s="135" t="s">
        <v>193</v>
      </c>
      <c r="C5" s="542" t="s">
        <v>192</v>
      </c>
      <c r="D5" s="542" t="s">
        <v>343</v>
      </c>
      <c r="E5" s="544" t="s">
        <v>344</v>
      </c>
    </row>
    <row r="6" spans="1:5" ht="13.5" thickBot="1">
      <c r="A6" s="174" t="s">
        <v>191</v>
      </c>
      <c r="B6" s="173"/>
      <c r="C6" s="543"/>
      <c r="D6" s="543"/>
      <c r="E6" s="545"/>
    </row>
    <row r="7" spans="1:5" s="8" customFormat="1" ht="16.5" thickBot="1">
      <c r="A7" s="132">
        <v>1</v>
      </c>
      <c r="B7" s="131">
        <v>2</v>
      </c>
      <c r="C7" s="131">
        <v>3</v>
      </c>
      <c r="D7" s="415"/>
      <c r="E7" s="130"/>
    </row>
    <row r="8" spans="1:5" s="156" customFormat="1" ht="15.75" customHeight="1" thickBot="1">
      <c r="A8" s="159"/>
      <c r="B8" s="158"/>
      <c r="C8" s="157" t="s">
        <v>25</v>
      </c>
      <c r="D8" s="157"/>
      <c r="E8" s="460"/>
    </row>
    <row r="9" spans="1:5" s="90" customFormat="1" ht="15" customHeight="1" thickBot="1">
      <c r="A9" s="102">
        <v>1</v>
      </c>
      <c r="B9" s="101"/>
      <c r="C9" s="100" t="s">
        <v>190</v>
      </c>
      <c r="D9" s="416">
        <f>SUM(D10:D15)</f>
        <v>1524</v>
      </c>
      <c r="E9" s="431">
        <f>SUM(E10:E15)</f>
        <v>4765</v>
      </c>
    </row>
    <row r="10" spans="1:5" ht="15" customHeight="1">
      <c r="A10" s="96"/>
      <c r="B10" s="95">
        <v>1</v>
      </c>
      <c r="C10" s="94" t="s">
        <v>189</v>
      </c>
      <c r="D10" s="353"/>
      <c r="E10" s="387"/>
    </row>
    <row r="11" spans="1:5" ht="15" customHeight="1">
      <c r="A11" s="96"/>
      <c r="B11" s="95">
        <v>2</v>
      </c>
      <c r="C11" s="94" t="s">
        <v>188</v>
      </c>
      <c r="D11" s="353"/>
      <c r="E11" s="387"/>
    </row>
    <row r="12" spans="1:5" ht="15" customHeight="1">
      <c r="A12" s="96"/>
      <c r="B12" s="95">
        <v>3</v>
      </c>
      <c r="C12" s="94" t="s">
        <v>187</v>
      </c>
      <c r="D12" s="353">
        <v>1200</v>
      </c>
      <c r="E12" s="387">
        <v>1200</v>
      </c>
    </row>
    <row r="13" spans="1:5" ht="15" customHeight="1">
      <c r="A13" s="96"/>
      <c r="B13" s="95">
        <v>4</v>
      </c>
      <c r="C13" s="94" t="s">
        <v>186</v>
      </c>
      <c r="D13" s="353">
        <v>324</v>
      </c>
      <c r="E13" s="387">
        <v>3565</v>
      </c>
    </row>
    <row r="14" spans="1:5" ht="15" customHeight="1">
      <c r="A14" s="96"/>
      <c r="B14" s="95">
        <v>5</v>
      </c>
      <c r="C14" s="94" t="s">
        <v>185</v>
      </c>
      <c r="D14" s="353"/>
      <c r="E14" s="387"/>
    </row>
    <row r="15" spans="1:5" ht="15" customHeight="1" thickBot="1">
      <c r="A15" s="105"/>
      <c r="B15" s="104">
        <v>6</v>
      </c>
      <c r="C15" s="103" t="s">
        <v>184</v>
      </c>
      <c r="D15" s="427"/>
      <c r="E15" s="446"/>
    </row>
    <row r="16" spans="1:5" ht="15" customHeight="1" thickBot="1">
      <c r="A16" s="167">
        <v>3</v>
      </c>
      <c r="B16" s="172">
        <v>1</v>
      </c>
      <c r="C16" s="165" t="s">
        <v>181</v>
      </c>
      <c r="D16" s="453"/>
      <c r="E16" s="461"/>
    </row>
    <row r="17" spans="1:5" s="90" customFormat="1" ht="15" customHeight="1" thickBot="1">
      <c r="A17" s="102">
        <v>5</v>
      </c>
      <c r="B17" s="101"/>
      <c r="C17" s="100" t="s">
        <v>202</v>
      </c>
      <c r="D17" s="417">
        <f>SUM(D18:D19)</f>
        <v>0</v>
      </c>
      <c r="E17" s="424">
        <f>SUM(E18:E19)</f>
        <v>0</v>
      </c>
    </row>
    <row r="18" spans="1:5" ht="15" customHeight="1">
      <c r="A18" s="96"/>
      <c r="B18" s="95">
        <v>1</v>
      </c>
      <c r="C18" s="94" t="s">
        <v>201</v>
      </c>
      <c r="D18" s="353"/>
      <c r="E18" s="387"/>
    </row>
    <row r="19" spans="1:5" ht="15" customHeight="1" thickBot="1">
      <c r="A19" s="105"/>
      <c r="B19" s="104">
        <v>2</v>
      </c>
      <c r="C19" s="103" t="s">
        <v>200</v>
      </c>
      <c r="D19" s="427"/>
      <c r="E19" s="446"/>
    </row>
    <row r="20" spans="1:5" ht="15" customHeight="1" thickBot="1">
      <c r="A20" s="102">
        <v>7</v>
      </c>
      <c r="B20" s="171"/>
      <c r="C20" s="100" t="s">
        <v>169</v>
      </c>
      <c r="D20" s="416">
        <f>D21+D22</f>
        <v>6</v>
      </c>
      <c r="E20" s="431">
        <f>E21+E22</f>
        <v>17</v>
      </c>
    </row>
    <row r="21" spans="1:5" ht="15" customHeight="1" thickBot="1">
      <c r="A21" s="170"/>
      <c r="B21" s="169">
        <v>1</v>
      </c>
      <c r="C21" s="168" t="s">
        <v>168</v>
      </c>
      <c r="D21" s="454">
        <v>6</v>
      </c>
      <c r="E21" s="462">
        <v>17</v>
      </c>
    </row>
    <row r="22" spans="1:5" ht="15" customHeight="1" thickBot="1">
      <c r="A22" s="170"/>
      <c r="B22" s="169">
        <v>2</v>
      </c>
      <c r="C22" s="168" t="s">
        <v>58</v>
      </c>
      <c r="D22" s="454"/>
      <c r="E22" s="462"/>
    </row>
    <row r="23" spans="1:5" s="90" customFormat="1" ht="15" customHeight="1" thickBot="1">
      <c r="A23" s="167">
        <v>8</v>
      </c>
      <c r="B23" s="166">
        <v>1</v>
      </c>
      <c r="C23" s="165" t="s">
        <v>205</v>
      </c>
      <c r="D23" s="453">
        <v>25406</v>
      </c>
      <c r="E23" s="461">
        <v>25663</v>
      </c>
    </row>
    <row r="24" spans="1:5" s="106" customFormat="1" ht="15" customHeight="1" thickBot="1">
      <c r="A24" s="164"/>
      <c r="B24" s="163"/>
      <c r="C24" s="107" t="s">
        <v>167</v>
      </c>
      <c r="D24" s="426">
        <f>D9+D16+D17+D20+D23</f>
        <v>26936</v>
      </c>
      <c r="E24" s="440">
        <f>E9+E16+E17+E20+E23</f>
        <v>30445</v>
      </c>
    </row>
    <row r="25" spans="1:5" s="106" customFormat="1" ht="9.75" customHeight="1" thickBot="1">
      <c r="A25" s="162"/>
      <c r="B25" s="161"/>
      <c r="C25" s="160"/>
      <c r="D25" s="455"/>
      <c r="E25" s="455"/>
    </row>
    <row r="26" spans="1:5" s="156" customFormat="1" ht="15" customHeight="1" thickBot="1">
      <c r="A26" s="159"/>
      <c r="B26" s="158"/>
      <c r="C26" s="157" t="s">
        <v>31</v>
      </c>
      <c r="D26" s="456"/>
      <c r="E26" s="463"/>
    </row>
    <row r="27" spans="1:5" s="90" customFormat="1" ht="15" customHeight="1" thickBot="1">
      <c r="A27" s="102">
        <v>9</v>
      </c>
      <c r="B27" s="101"/>
      <c r="C27" s="100" t="s">
        <v>166</v>
      </c>
      <c r="D27" s="417">
        <f>SUM(D28:D34)</f>
        <v>26736</v>
      </c>
      <c r="E27" s="424">
        <f>SUM(E28:E34)</f>
        <v>30238</v>
      </c>
    </row>
    <row r="28" spans="1:5" ht="15" customHeight="1">
      <c r="A28" s="96"/>
      <c r="B28" s="95">
        <v>1</v>
      </c>
      <c r="C28" s="124" t="s">
        <v>39</v>
      </c>
      <c r="D28" s="421">
        <v>16280</v>
      </c>
      <c r="E28" s="434">
        <v>17346</v>
      </c>
    </row>
    <row r="29" spans="1:5" ht="15" customHeight="1">
      <c r="A29" s="96"/>
      <c r="B29" s="95">
        <v>2</v>
      </c>
      <c r="C29" s="94" t="s">
        <v>19</v>
      </c>
      <c r="D29" s="353">
        <v>4415</v>
      </c>
      <c r="E29" s="387">
        <v>4415</v>
      </c>
    </row>
    <row r="30" spans="1:5" ht="15" customHeight="1">
      <c r="A30" s="105"/>
      <c r="B30" s="104">
        <v>3</v>
      </c>
      <c r="C30" s="103" t="s">
        <v>20</v>
      </c>
      <c r="D30" s="427">
        <v>6041</v>
      </c>
      <c r="E30" s="446">
        <v>8477</v>
      </c>
    </row>
    <row r="31" spans="1:5" s="90" customFormat="1" ht="15" customHeight="1">
      <c r="A31" s="96"/>
      <c r="B31" s="95">
        <v>4</v>
      </c>
      <c r="C31" s="94" t="s">
        <v>64</v>
      </c>
      <c r="D31" s="353"/>
      <c r="E31" s="387"/>
    </row>
    <row r="32" spans="1:5" s="90" customFormat="1" ht="15" customHeight="1">
      <c r="A32" s="111"/>
      <c r="B32" s="110">
        <v>5</v>
      </c>
      <c r="C32" s="94" t="s">
        <v>199</v>
      </c>
      <c r="D32" s="421"/>
      <c r="E32" s="434"/>
    </row>
    <row r="33" spans="1:5" ht="15" customHeight="1">
      <c r="A33" s="111"/>
      <c r="B33" s="110">
        <v>6</v>
      </c>
      <c r="C33" s="120" t="s">
        <v>163</v>
      </c>
      <c r="D33" s="421"/>
      <c r="E33" s="434"/>
    </row>
    <row r="34" spans="1:5" ht="15" customHeight="1" thickBot="1">
      <c r="A34" s="96"/>
      <c r="B34" s="95">
        <v>7</v>
      </c>
      <c r="C34" s="94" t="s">
        <v>21</v>
      </c>
      <c r="D34" s="353"/>
      <c r="E34" s="387"/>
    </row>
    <row r="35" spans="1:5" s="90" customFormat="1" ht="15" customHeight="1" thickBot="1">
      <c r="A35" s="102">
        <v>10</v>
      </c>
      <c r="B35" s="101"/>
      <c r="C35" s="100" t="s">
        <v>162</v>
      </c>
      <c r="D35" s="417">
        <f>SUM(D36:D38)</f>
        <v>200</v>
      </c>
      <c r="E35" s="424">
        <f>SUM(E36:E38)</f>
        <v>207</v>
      </c>
    </row>
    <row r="36" spans="1:5" ht="15" customHeight="1">
      <c r="A36" s="96"/>
      <c r="B36" s="95">
        <v>1</v>
      </c>
      <c r="C36" s="94" t="s">
        <v>60</v>
      </c>
      <c r="D36" s="353"/>
      <c r="E36" s="387"/>
    </row>
    <row r="37" spans="1:5" ht="15" customHeight="1">
      <c r="A37" s="96"/>
      <c r="B37" s="95">
        <v>2</v>
      </c>
      <c r="C37" s="94" t="s">
        <v>67</v>
      </c>
      <c r="D37" s="353">
        <v>200</v>
      </c>
      <c r="E37" s="387">
        <v>207</v>
      </c>
    </row>
    <row r="38" spans="1:5" ht="15" customHeight="1">
      <c r="A38" s="96"/>
      <c r="B38" s="95">
        <v>3</v>
      </c>
      <c r="C38" s="94" t="s">
        <v>160</v>
      </c>
      <c r="D38" s="353"/>
      <c r="E38" s="387"/>
    </row>
    <row r="39" spans="1:5" ht="15" customHeight="1" thickBot="1">
      <c r="A39" s="155">
        <v>11</v>
      </c>
      <c r="B39" s="98"/>
      <c r="C39" s="154" t="s">
        <v>22</v>
      </c>
      <c r="D39" s="457">
        <f>D40+D41</f>
        <v>0</v>
      </c>
      <c r="E39" s="464">
        <f>E40+E41</f>
        <v>0</v>
      </c>
    </row>
    <row r="40" spans="1:5" ht="15" customHeight="1">
      <c r="A40" s="114"/>
      <c r="B40" s="113">
        <v>1</v>
      </c>
      <c r="C40" s="153" t="s">
        <v>33</v>
      </c>
      <c r="D40" s="458"/>
      <c r="E40" s="465"/>
    </row>
    <row r="41" spans="1:5" ht="15" customHeight="1" thickBot="1">
      <c r="A41" s="152"/>
      <c r="B41" s="151">
        <v>2</v>
      </c>
      <c r="C41" s="91" t="s">
        <v>198</v>
      </c>
      <c r="D41" s="429"/>
      <c r="E41" s="448"/>
    </row>
    <row r="42" spans="1:5" ht="15" customHeight="1" thickBot="1">
      <c r="A42" s="109"/>
      <c r="B42" s="108"/>
      <c r="C42" s="107" t="s">
        <v>157</v>
      </c>
      <c r="D42" s="426">
        <f>D27+D35+D39</f>
        <v>26936</v>
      </c>
      <c r="E42" s="440">
        <f>E27+E35+E39</f>
        <v>30445</v>
      </c>
    </row>
    <row r="43" ht="9.75" customHeight="1"/>
  </sheetData>
  <sheetProtection/>
  <mergeCells count="3">
    <mergeCell ref="C5:C6"/>
    <mergeCell ref="D5:D6"/>
    <mergeCell ref="E5:E6"/>
  </mergeCells>
  <printOptions horizontalCentered="1"/>
  <pageMargins left="0.5905511811023623" right="0.5905511811023623" top="0.5118110236220472" bottom="0.4724409448818898" header="0.5905511811023623" footer="0.6299212598425197"/>
  <pageSetup horizontalDpi="600" verticalDpi="600" orientation="portrait" paperSize="9" scale="102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8.875" style="3" customWidth="1"/>
    <col min="2" max="3" width="15.875" style="2" customWidth="1"/>
    <col min="4" max="4" width="28.875" style="2" customWidth="1"/>
    <col min="5" max="6" width="15.875" style="2" customWidth="1"/>
    <col min="7" max="16384" width="9.375" style="2" customWidth="1"/>
  </cols>
  <sheetData>
    <row r="1" spans="1:6" ht="39.75" customHeight="1">
      <c r="A1" s="10" t="s">
        <v>35</v>
      </c>
      <c r="B1" s="9"/>
      <c r="C1" s="9"/>
      <c r="D1" s="9"/>
      <c r="E1" s="9"/>
      <c r="F1" s="9"/>
    </row>
    <row r="2" ht="14.25" thickBot="1">
      <c r="F2" s="19" t="s">
        <v>36</v>
      </c>
    </row>
    <row r="3" spans="1:6" ht="24" customHeight="1" thickBot="1">
      <c r="A3" s="20" t="s">
        <v>25</v>
      </c>
      <c r="B3" s="21"/>
      <c r="C3" s="21"/>
      <c r="D3" s="20" t="s">
        <v>31</v>
      </c>
      <c r="E3" s="21"/>
      <c r="F3" s="22"/>
    </row>
    <row r="4" spans="1:6" s="5" customFormat="1" ht="37.5" customHeight="1" thickBot="1">
      <c r="A4" s="11" t="s">
        <v>37</v>
      </c>
      <c r="B4" s="4" t="s">
        <v>350</v>
      </c>
      <c r="C4" s="4" t="s">
        <v>351</v>
      </c>
      <c r="D4" s="11" t="s">
        <v>37</v>
      </c>
      <c r="E4" s="4" t="s">
        <v>350</v>
      </c>
      <c r="F4" s="75" t="s">
        <v>351</v>
      </c>
    </row>
    <row r="5" spans="1:6" ht="18" customHeight="1">
      <c r="A5" s="47" t="s">
        <v>38</v>
      </c>
      <c r="B5" s="470">
        <v>19455</v>
      </c>
      <c r="C5" s="470">
        <v>26099</v>
      </c>
      <c r="D5" s="31" t="s">
        <v>39</v>
      </c>
      <c r="E5" s="470">
        <v>32558</v>
      </c>
      <c r="F5" s="471">
        <v>32934</v>
      </c>
    </row>
    <row r="6" spans="1:6" ht="27.75" customHeight="1">
      <c r="A6" s="48" t="s">
        <v>70</v>
      </c>
      <c r="B6" s="472">
        <v>22050</v>
      </c>
      <c r="C6" s="472">
        <v>39150</v>
      </c>
      <c r="D6" s="28" t="s">
        <v>40</v>
      </c>
      <c r="E6" s="472">
        <v>8703</v>
      </c>
      <c r="F6" s="473">
        <v>7755</v>
      </c>
    </row>
    <row r="7" spans="1:6" ht="18" customHeight="1">
      <c r="A7" s="48" t="s">
        <v>63</v>
      </c>
      <c r="B7" s="472">
        <v>43463</v>
      </c>
      <c r="C7" s="472">
        <v>50892</v>
      </c>
      <c r="D7" s="28" t="s">
        <v>41</v>
      </c>
      <c r="E7" s="472">
        <v>45568</v>
      </c>
      <c r="F7" s="473">
        <v>55539</v>
      </c>
    </row>
    <row r="8" spans="1:6" ht="18" customHeight="1">
      <c r="A8" s="48" t="s">
        <v>115</v>
      </c>
      <c r="B8" s="472">
        <v>43571</v>
      </c>
      <c r="C8" s="472">
        <v>43571</v>
      </c>
      <c r="D8" s="29" t="s">
        <v>64</v>
      </c>
      <c r="E8" s="472"/>
      <c r="F8" s="473">
        <v>7345</v>
      </c>
    </row>
    <row r="9" spans="1:6" ht="22.5" customHeight="1">
      <c r="A9" s="48" t="s">
        <v>30</v>
      </c>
      <c r="B9" s="472"/>
      <c r="C9" s="472"/>
      <c r="D9" s="28" t="s">
        <v>116</v>
      </c>
      <c r="E9" s="472">
        <v>6677</v>
      </c>
      <c r="F9" s="473">
        <v>6677</v>
      </c>
    </row>
    <row r="10" spans="1:6" ht="18" customHeight="1">
      <c r="A10" s="48" t="s">
        <v>146</v>
      </c>
      <c r="B10" s="472"/>
      <c r="C10" s="472"/>
      <c r="D10" s="28" t="s">
        <v>42</v>
      </c>
      <c r="E10" s="472">
        <v>6100</v>
      </c>
      <c r="F10" s="473">
        <v>6593</v>
      </c>
    </row>
    <row r="11" spans="1:6" ht="26.25" customHeight="1">
      <c r="A11" s="48" t="s">
        <v>54</v>
      </c>
      <c r="B11" s="472"/>
      <c r="C11" s="472">
        <v>1293</v>
      </c>
      <c r="D11" s="28" t="s">
        <v>147</v>
      </c>
      <c r="E11" s="472"/>
      <c r="F11" s="473"/>
    </row>
    <row r="12" spans="1:6" ht="18" customHeight="1">
      <c r="A12" s="48" t="s">
        <v>65</v>
      </c>
      <c r="B12" s="472">
        <v>9789</v>
      </c>
      <c r="C12" s="472">
        <v>10997</v>
      </c>
      <c r="D12" s="28" t="s">
        <v>43</v>
      </c>
      <c r="E12" s="472">
        <v>2822</v>
      </c>
      <c r="F12" s="473">
        <v>2159</v>
      </c>
    </row>
    <row r="13" spans="1:6" ht="18" customHeight="1">
      <c r="A13" s="30" t="s">
        <v>153</v>
      </c>
      <c r="B13" s="472"/>
      <c r="C13" s="472"/>
      <c r="D13" s="28" t="s">
        <v>56</v>
      </c>
      <c r="E13" s="472"/>
      <c r="F13" s="473">
        <v>1293</v>
      </c>
    </row>
    <row r="14" spans="1:6" ht="18" customHeight="1">
      <c r="A14" s="30"/>
      <c r="B14" s="472"/>
      <c r="C14" s="472"/>
      <c r="D14" s="30" t="s">
        <v>150</v>
      </c>
      <c r="E14" s="472"/>
      <c r="F14" s="473"/>
    </row>
    <row r="15" spans="1:6" ht="18" customHeight="1">
      <c r="A15" s="30"/>
      <c r="B15" s="472"/>
      <c r="C15" s="472"/>
      <c r="D15" s="30" t="s">
        <v>154</v>
      </c>
      <c r="E15" s="472"/>
      <c r="F15" s="473"/>
    </row>
    <row r="16" spans="1:6" ht="18" customHeight="1">
      <c r="A16" s="30"/>
      <c r="B16" s="472"/>
      <c r="C16" s="472"/>
      <c r="D16" s="30" t="s">
        <v>155</v>
      </c>
      <c r="E16" s="472"/>
      <c r="F16" s="473"/>
    </row>
    <row r="17" spans="1:6" ht="18" customHeight="1">
      <c r="A17" s="30"/>
      <c r="B17" s="472"/>
      <c r="C17" s="472"/>
      <c r="D17" s="30"/>
      <c r="E17" s="472"/>
      <c r="F17" s="473"/>
    </row>
    <row r="18" spans="1:6" ht="18" customHeight="1">
      <c r="A18" s="30"/>
      <c r="B18" s="472"/>
      <c r="C18" s="472"/>
      <c r="D18" s="30"/>
      <c r="E18" s="472"/>
      <c r="F18" s="473"/>
    </row>
    <row r="19" spans="1:6" ht="18" customHeight="1" thickBot="1">
      <c r="A19" s="27"/>
      <c r="B19" s="474"/>
      <c r="C19" s="474"/>
      <c r="D19" s="32"/>
      <c r="E19" s="474"/>
      <c r="F19" s="475"/>
    </row>
    <row r="20" spans="1:6" ht="18" customHeight="1" thickBot="1">
      <c r="A20" s="35" t="s">
        <v>44</v>
      </c>
      <c r="B20" s="476">
        <f>SUM(B5:B19)</f>
        <v>138328</v>
      </c>
      <c r="C20" s="476">
        <f>SUM(C5:C19)</f>
        <v>172002</v>
      </c>
      <c r="D20" s="35" t="s">
        <v>44</v>
      </c>
      <c r="E20" s="476">
        <f>SUM(E5:E19)</f>
        <v>102428</v>
      </c>
      <c r="F20" s="265">
        <f>SUM(F5:F19)</f>
        <v>120295</v>
      </c>
    </row>
    <row r="21" spans="1:6" ht="18" customHeight="1" thickBot="1">
      <c r="A21" s="38" t="s">
        <v>45</v>
      </c>
      <c r="B21" s="477" t="str">
        <f>IF(((E20-B20)&gt;0),E20-B20,"----")</f>
        <v>----</v>
      </c>
      <c r="C21" s="477" t="str">
        <f>IF(((F20-C20)&gt;0),F20-C20,"----")</f>
        <v>----</v>
      </c>
      <c r="D21" s="38" t="s">
        <v>46</v>
      </c>
      <c r="E21" s="477">
        <f>IF(((B20-E20)&gt;0),B20-E20,"----")</f>
        <v>35900</v>
      </c>
      <c r="F21" s="478">
        <f>IF(((C20-F20)&gt;0),C20-F20,"----")</f>
        <v>51707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5" sqref="F5"/>
    </sheetView>
  </sheetViews>
  <sheetFormatPr defaultColWidth="9.00390625" defaultRowHeight="12.75"/>
  <cols>
    <col min="1" max="1" width="30.875" style="3" customWidth="1"/>
    <col min="2" max="3" width="15.875" style="2" customWidth="1"/>
    <col min="4" max="4" width="30.875" style="2" customWidth="1"/>
    <col min="5" max="6" width="15.875" style="2" customWidth="1"/>
    <col min="7" max="16384" width="9.375" style="2" customWidth="1"/>
  </cols>
  <sheetData>
    <row r="1" spans="1:6" ht="47.25" customHeight="1">
      <c r="A1" s="10" t="s">
        <v>47</v>
      </c>
      <c r="B1" s="9"/>
      <c r="C1" s="9"/>
      <c r="D1" s="9"/>
      <c r="E1" s="9"/>
      <c r="F1" s="9"/>
    </row>
    <row r="2" ht="14.25" thickBot="1">
      <c r="F2" s="19" t="s">
        <v>36</v>
      </c>
    </row>
    <row r="3" spans="1:6" ht="24" customHeight="1" thickBot="1">
      <c r="A3" s="20" t="s">
        <v>25</v>
      </c>
      <c r="B3" s="21"/>
      <c r="C3" s="21"/>
      <c r="D3" s="20" t="s">
        <v>31</v>
      </c>
      <c r="E3" s="21"/>
      <c r="F3" s="22"/>
    </row>
    <row r="4" spans="1:6" s="5" customFormat="1" ht="36.75" customHeight="1" thickBot="1">
      <c r="A4" s="11" t="s">
        <v>37</v>
      </c>
      <c r="B4" s="4" t="s">
        <v>350</v>
      </c>
      <c r="C4" s="4" t="s">
        <v>351</v>
      </c>
      <c r="D4" s="11" t="s">
        <v>37</v>
      </c>
      <c r="E4" s="4" t="s">
        <v>350</v>
      </c>
      <c r="F4" s="75" t="s">
        <v>351</v>
      </c>
    </row>
    <row r="5" spans="1:6" ht="27.75" customHeight="1">
      <c r="A5" s="49" t="s">
        <v>52</v>
      </c>
      <c r="B5" s="479">
        <v>400</v>
      </c>
      <c r="C5" s="479">
        <v>400</v>
      </c>
      <c r="D5" s="47" t="s">
        <v>60</v>
      </c>
      <c r="E5" s="480">
        <v>17300</v>
      </c>
      <c r="F5" s="481">
        <v>7850</v>
      </c>
    </row>
    <row r="6" spans="1:6" ht="27.75" customHeight="1">
      <c r="A6" s="48" t="s">
        <v>51</v>
      </c>
      <c r="B6" s="482"/>
      <c r="C6" s="482"/>
      <c r="D6" s="48" t="s">
        <v>72</v>
      </c>
      <c r="E6" s="483">
        <v>4000</v>
      </c>
      <c r="F6" s="484">
        <v>11257</v>
      </c>
    </row>
    <row r="7" spans="1:6" ht="27.75" customHeight="1">
      <c r="A7" s="48" t="s">
        <v>53</v>
      </c>
      <c r="B7" s="482"/>
      <c r="C7" s="482"/>
      <c r="D7" s="48" t="s">
        <v>117</v>
      </c>
      <c r="E7" s="483"/>
      <c r="F7" s="484"/>
    </row>
    <row r="8" spans="1:6" ht="21" customHeight="1">
      <c r="A8" s="48" t="s">
        <v>151</v>
      </c>
      <c r="B8" s="482"/>
      <c r="C8" s="482"/>
      <c r="D8" s="48" t="s">
        <v>61</v>
      </c>
      <c r="E8" s="483"/>
      <c r="F8" s="484"/>
    </row>
    <row r="9" spans="1:6" ht="21" customHeight="1">
      <c r="A9" s="48" t="s">
        <v>29</v>
      </c>
      <c r="B9" s="482"/>
      <c r="C9" s="482"/>
      <c r="D9" s="48" t="s">
        <v>22</v>
      </c>
      <c r="E9" s="483">
        <v>15000</v>
      </c>
      <c r="F9" s="484">
        <v>33000</v>
      </c>
    </row>
    <row r="10" spans="1:6" ht="25.5" customHeight="1">
      <c r="A10" s="48" t="s">
        <v>210</v>
      </c>
      <c r="B10" s="482"/>
      <c r="C10" s="482"/>
      <c r="D10" s="48"/>
      <c r="E10" s="483"/>
      <c r="F10" s="484"/>
    </row>
    <row r="11" spans="1:6" ht="24.75" customHeight="1">
      <c r="A11" s="48" t="s">
        <v>71</v>
      </c>
      <c r="B11" s="482"/>
      <c r="C11" s="482"/>
      <c r="D11" s="48"/>
      <c r="E11" s="483"/>
      <c r="F11" s="484"/>
    </row>
    <row r="12" spans="1:6" ht="27.75" customHeight="1">
      <c r="A12" s="48" t="s">
        <v>30</v>
      </c>
      <c r="B12" s="482"/>
      <c r="C12" s="482"/>
      <c r="D12" s="30"/>
      <c r="E12" s="483"/>
      <c r="F12" s="484"/>
    </row>
    <row r="13" spans="1:6" ht="21" customHeight="1">
      <c r="A13" s="48" t="s">
        <v>156</v>
      </c>
      <c r="B13" s="482"/>
      <c r="C13" s="482"/>
      <c r="D13" s="30"/>
      <c r="E13" s="483"/>
      <c r="F13" s="484"/>
    </row>
    <row r="14" spans="1:6" ht="21" customHeight="1">
      <c r="A14" s="48" t="s">
        <v>65</v>
      </c>
      <c r="B14" s="482"/>
      <c r="C14" s="482"/>
      <c r="D14" s="30"/>
      <c r="E14" s="483"/>
      <c r="F14" s="484"/>
    </row>
    <row r="15" spans="1:6" ht="21" customHeight="1" thickBot="1">
      <c r="A15" s="48"/>
      <c r="B15" s="482"/>
      <c r="C15" s="482"/>
      <c r="D15" s="30"/>
      <c r="E15" s="483"/>
      <c r="F15" s="484"/>
    </row>
    <row r="16" spans="1:6" ht="24" customHeight="1" thickBot="1">
      <c r="A16" s="35" t="s">
        <v>44</v>
      </c>
      <c r="B16" s="485">
        <f>SUM(B5:B15)</f>
        <v>400</v>
      </c>
      <c r="C16" s="485">
        <f>SUM(C5:C15)</f>
        <v>400</v>
      </c>
      <c r="D16" s="35" t="s">
        <v>44</v>
      </c>
      <c r="E16" s="426">
        <f>SUM(E5:E15)</f>
        <v>36300</v>
      </c>
      <c r="F16" s="440">
        <f>SUM(F5:F15)</f>
        <v>52107</v>
      </c>
    </row>
    <row r="17" spans="1:6" ht="23.25" customHeight="1" thickBot="1">
      <c r="A17" s="38" t="s">
        <v>45</v>
      </c>
      <c r="B17" s="39">
        <f>IF(((E16-B16)&gt;0),E16-B16,"----")</f>
        <v>35900</v>
      </c>
      <c r="C17" s="39">
        <f>IF(((F16-C16)&gt;0),F16-C16,"----")</f>
        <v>51707</v>
      </c>
      <c r="D17" s="38" t="s">
        <v>46</v>
      </c>
      <c r="E17" s="486" t="str">
        <f>IF(((B16-E16)&gt;0),B16-E16,"----")</f>
        <v>----</v>
      </c>
      <c r="F17" s="487" t="str">
        <f>IF(((C16-F16)&gt;0),C16-F16,"----")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9.00390625" defaultRowHeight="12.75"/>
  <cols>
    <col min="1" max="1" width="47.125" style="179" customWidth="1"/>
    <col min="2" max="3" width="15.875" style="179" customWidth="1"/>
    <col min="4" max="5" width="12.875" style="180" customWidth="1"/>
    <col min="6" max="6" width="13.875" style="180" customWidth="1"/>
    <col min="7" max="16384" width="9.375" style="180" customWidth="1"/>
  </cols>
  <sheetData>
    <row r="1" ht="49.5" customHeight="1" thickBot="1">
      <c r="C1" s="264" t="s">
        <v>238</v>
      </c>
    </row>
    <row r="2" spans="1:3" s="182" customFormat="1" ht="44.25" customHeight="1" thickBot="1">
      <c r="A2" s="181" t="s">
        <v>48</v>
      </c>
      <c r="B2" s="4" t="s">
        <v>350</v>
      </c>
      <c r="C2" s="75" t="s">
        <v>351</v>
      </c>
    </row>
    <row r="3" spans="1:3" ht="18" customHeight="1">
      <c r="A3" s="530" t="s">
        <v>352</v>
      </c>
      <c r="B3" s="502">
        <v>2000</v>
      </c>
      <c r="C3" s="503"/>
    </row>
    <row r="4" spans="1:3" ht="18" customHeight="1">
      <c r="A4" s="531" t="s">
        <v>353</v>
      </c>
      <c r="B4" s="505">
        <v>2000</v>
      </c>
      <c r="C4" s="506">
        <v>1096</v>
      </c>
    </row>
    <row r="5" spans="1:3" ht="18" customHeight="1">
      <c r="A5" s="531" t="s">
        <v>354</v>
      </c>
      <c r="B5" s="505"/>
      <c r="C5" s="506">
        <v>9324</v>
      </c>
    </row>
    <row r="6" spans="1:3" ht="18" customHeight="1">
      <c r="A6" s="531" t="s">
        <v>355</v>
      </c>
      <c r="B6" s="505"/>
      <c r="C6" s="506">
        <v>200</v>
      </c>
    </row>
    <row r="7" spans="1:3" ht="18" customHeight="1">
      <c r="A7" s="531" t="s">
        <v>356</v>
      </c>
      <c r="B7" s="505"/>
      <c r="C7" s="506">
        <v>417</v>
      </c>
    </row>
    <row r="8" spans="1:3" ht="18" customHeight="1">
      <c r="A8" s="504"/>
      <c r="B8" s="505"/>
      <c r="C8" s="506"/>
    </row>
    <row r="9" spans="1:3" ht="18" customHeight="1">
      <c r="A9" s="507"/>
      <c r="B9" s="505"/>
      <c r="C9" s="506"/>
    </row>
    <row r="10" spans="1:3" ht="18" customHeight="1" thickBot="1">
      <c r="A10" s="508"/>
      <c r="B10" s="509"/>
      <c r="C10" s="510"/>
    </row>
    <row r="11" spans="1:3" s="183" customFormat="1" ht="18" customHeight="1" thickBot="1">
      <c r="A11" s="511" t="s">
        <v>44</v>
      </c>
      <c r="B11" s="512">
        <f>SUM(B3:B10)</f>
        <v>4000</v>
      </c>
      <c r="C11" s="513">
        <f>SUM(C3:C10)</f>
        <v>11037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="85" zoomScaleNormal="85" workbookViewId="0" topLeftCell="A1">
      <selection activeCell="C11" sqref="C11"/>
    </sheetView>
  </sheetViews>
  <sheetFormatPr defaultColWidth="9.00390625" defaultRowHeight="12.75"/>
  <cols>
    <col min="1" max="1" width="47.125" style="176" customWidth="1"/>
    <col min="2" max="3" width="15.875" style="177" customWidth="1"/>
    <col min="4" max="5" width="12.875" style="177" customWidth="1"/>
    <col min="6" max="6" width="13.875" style="177" customWidth="1"/>
    <col min="7" max="16384" width="9.375" style="177" customWidth="1"/>
  </cols>
  <sheetData>
    <row r="1" ht="49.5" customHeight="1" thickBot="1">
      <c r="C1" s="264" t="s">
        <v>238</v>
      </c>
    </row>
    <row r="2" spans="1:3" s="178" customFormat="1" ht="48.75" customHeight="1" thickBot="1">
      <c r="A2" s="488" t="s">
        <v>49</v>
      </c>
      <c r="B2" s="4" t="s">
        <v>350</v>
      </c>
      <c r="C2" s="75" t="s">
        <v>351</v>
      </c>
    </row>
    <row r="3" spans="1:3" ht="18" customHeight="1">
      <c r="A3" s="489" t="s">
        <v>357</v>
      </c>
      <c r="B3" s="490">
        <v>10000</v>
      </c>
      <c r="C3" s="491"/>
    </row>
    <row r="4" spans="1:3" ht="18" customHeight="1">
      <c r="A4" s="492" t="s">
        <v>358</v>
      </c>
      <c r="B4" s="493">
        <v>1000</v>
      </c>
      <c r="C4" s="494">
        <v>328</v>
      </c>
    </row>
    <row r="5" spans="1:3" ht="18" customHeight="1">
      <c r="A5" s="495" t="s">
        <v>359</v>
      </c>
      <c r="B5" s="493">
        <v>300</v>
      </c>
      <c r="C5" s="494"/>
    </row>
    <row r="6" spans="1:3" ht="18" customHeight="1">
      <c r="A6" s="495" t="s">
        <v>360</v>
      </c>
      <c r="B6" s="493">
        <v>3800</v>
      </c>
      <c r="C6" s="494">
        <v>1979</v>
      </c>
    </row>
    <row r="7" spans="1:3" ht="18" customHeight="1">
      <c r="A7" s="495" t="s">
        <v>361</v>
      </c>
      <c r="B7" s="493">
        <v>1100</v>
      </c>
      <c r="C7" s="494"/>
    </row>
    <row r="8" spans="1:3" ht="18" customHeight="1">
      <c r="A8" s="495" t="s">
        <v>362</v>
      </c>
      <c r="B8" s="493">
        <v>600</v>
      </c>
      <c r="C8" s="494"/>
    </row>
    <row r="9" spans="1:3" ht="18" customHeight="1">
      <c r="A9" s="495" t="s">
        <v>363</v>
      </c>
      <c r="B9" s="493">
        <v>500</v>
      </c>
      <c r="C9" s="494">
        <v>3527</v>
      </c>
    </row>
    <row r="10" spans="1:3" ht="18" customHeight="1">
      <c r="A10" s="495" t="s">
        <v>364</v>
      </c>
      <c r="B10" s="493"/>
      <c r="C10" s="494">
        <v>1227</v>
      </c>
    </row>
    <row r="11" spans="1:3" ht="18" customHeight="1">
      <c r="A11" s="495"/>
      <c r="B11" s="493"/>
      <c r="C11" s="494"/>
    </row>
    <row r="12" spans="1:3" ht="18" customHeight="1" thickBot="1">
      <c r="A12" s="496"/>
      <c r="B12" s="497"/>
      <c r="C12" s="498"/>
    </row>
    <row r="13" spans="1:3" ht="24.75" customHeight="1" thickBot="1">
      <c r="A13" s="499" t="s">
        <v>44</v>
      </c>
      <c r="B13" s="500">
        <f>SUM(B3:B12)</f>
        <v>17300</v>
      </c>
      <c r="C13" s="501">
        <f>SUM(C3:C12)</f>
        <v>7061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AX21" sqref="AX21:BA21"/>
    </sheetView>
  </sheetViews>
  <sheetFormatPr defaultColWidth="9.00390625" defaultRowHeight="12.75"/>
  <cols>
    <col min="1" max="1" width="2.875" style="344" customWidth="1"/>
    <col min="2" max="2" width="2.50390625" style="344" customWidth="1"/>
    <col min="3" max="14" width="3.125" style="334" customWidth="1"/>
    <col min="15" max="15" width="2.00390625" style="334" customWidth="1"/>
    <col min="16" max="18" width="3.125" style="334" hidden="1" customWidth="1"/>
    <col min="19" max="30" width="3.125" style="334" customWidth="1"/>
    <col min="31" max="31" width="4.00390625" style="334" customWidth="1"/>
    <col min="32" max="32" width="3.50390625" style="334" customWidth="1"/>
    <col min="33" max="44" width="3.125" style="334" customWidth="1"/>
    <col min="45" max="45" width="2.125" style="334" customWidth="1"/>
    <col min="46" max="46" width="4.00390625" style="334" hidden="1" customWidth="1"/>
    <col min="47" max="47" width="3.875" style="334" hidden="1" customWidth="1"/>
    <col min="48" max="49" width="3.125" style="334" hidden="1" customWidth="1"/>
    <col min="50" max="61" width="3.125" style="334" customWidth="1"/>
    <col min="62" max="62" width="3.625" style="334" customWidth="1"/>
    <col min="63" max="63" width="3.50390625" style="334" customWidth="1"/>
    <col min="64" max="16384" width="9.375" style="334" customWidth="1"/>
  </cols>
  <sheetData>
    <row r="1" spans="1:63" ht="28.5" customHeight="1">
      <c r="A1" s="608" t="s">
        <v>302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  <c r="BF1" s="608"/>
      <c r="BG1" s="608"/>
      <c r="BH1" s="608"/>
      <c r="BI1" s="608"/>
      <c r="BJ1" s="608"/>
      <c r="BK1" s="608"/>
    </row>
    <row r="2" spans="1:63" ht="28.5" customHeight="1">
      <c r="A2" s="597" t="s">
        <v>212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9"/>
    </row>
    <row r="3" spans="1:63" ht="15" customHeight="1">
      <c r="A3" s="600" t="s">
        <v>303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1"/>
      <c r="BF3" s="601"/>
      <c r="BG3" s="601"/>
      <c r="BH3" s="601"/>
      <c r="BI3" s="601"/>
      <c r="BJ3" s="601"/>
      <c r="BK3" s="602"/>
    </row>
    <row r="4" spans="1:63" ht="15.75" customHeight="1">
      <c r="A4" s="603" t="s">
        <v>304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</row>
    <row r="5" spans="1:63" ht="15.75" customHeight="1">
      <c r="A5" s="604" t="s">
        <v>305</v>
      </c>
      <c r="B5" s="605"/>
      <c r="C5" s="585" t="s">
        <v>306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7"/>
      <c r="AG5" s="585" t="s">
        <v>307</v>
      </c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6"/>
      <c r="BK5" s="587"/>
    </row>
    <row r="6" spans="1:63" ht="34.5" customHeight="1">
      <c r="A6" s="606"/>
      <c r="B6" s="607"/>
      <c r="C6" s="594" t="s">
        <v>308</v>
      </c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6"/>
      <c r="R6" s="335"/>
      <c r="S6" s="588" t="s">
        <v>309</v>
      </c>
      <c r="T6" s="589"/>
      <c r="U6" s="589"/>
      <c r="V6" s="590"/>
      <c r="W6" s="588" t="s">
        <v>310</v>
      </c>
      <c r="X6" s="589"/>
      <c r="Y6" s="589"/>
      <c r="Z6" s="590"/>
      <c r="AA6" s="588" t="s">
        <v>311</v>
      </c>
      <c r="AB6" s="589"/>
      <c r="AC6" s="589"/>
      <c r="AD6" s="590"/>
      <c r="AE6" s="588" t="s">
        <v>312</v>
      </c>
      <c r="AF6" s="590"/>
      <c r="AG6" s="591" t="s">
        <v>313</v>
      </c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3"/>
      <c r="AW6" s="336"/>
      <c r="AX6" s="588" t="s">
        <v>309</v>
      </c>
      <c r="AY6" s="589"/>
      <c r="AZ6" s="589"/>
      <c r="BA6" s="590"/>
      <c r="BB6" s="588" t="s">
        <v>310</v>
      </c>
      <c r="BC6" s="589"/>
      <c r="BD6" s="589"/>
      <c r="BE6" s="590"/>
      <c r="BF6" s="588" t="s">
        <v>311</v>
      </c>
      <c r="BG6" s="589"/>
      <c r="BH6" s="589"/>
      <c r="BI6" s="590"/>
      <c r="BJ6" s="588" t="s">
        <v>312</v>
      </c>
      <c r="BK6" s="590"/>
    </row>
    <row r="7" spans="1:63" ht="12.75">
      <c r="A7" s="583" t="s">
        <v>3</v>
      </c>
      <c r="B7" s="584"/>
      <c r="C7" s="580" t="s">
        <v>4</v>
      </c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2"/>
      <c r="R7" s="337"/>
      <c r="S7" s="580" t="s">
        <v>6</v>
      </c>
      <c r="T7" s="581"/>
      <c r="U7" s="581"/>
      <c r="V7" s="582"/>
      <c r="W7" s="580" t="s">
        <v>7</v>
      </c>
      <c r="X7" s="581"/>
      <c r="Y7" s="581"/>
      <c r="Z7" s="582"/>
      <c r="AA7" s="580" t="s">
        <v>8</v>
      </c>
      <c r="AB7" s="581"/>
      <c r="AC7" s="581"/>
      <c r="AD7" s="582"/>
      <c r="AE7" s="580" t="s">
        <v>9</v>
      </c>
      <c r="AF7" s="582"/>
      <c r="AG7" s="580" t="s">
        <v>10</v>
      </c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2"/>
      <c r="AW7" s="337"/>
      <c r="AX7" s="575" t="s">
        <v>11</v>
      </c>
      <c r="AY7" s="577"/>
      <c r="AZ7" s="577"/>
      <c r="BA7" s="576"/>
      <c r="BB7" s="575" t="s">
        <v>12</v>
      </c>
      <c r="BC7" s="577"/>
      <c r="BD7" s="577"/>
      <c r="BE7" s="576"/>
      <c r="BF7" s="575" t="s">
        <v>13</v>
      </c>
      <c r="BG7" s="577"/>
      <c r="BH7" s="577"/>
      <c r="BI7" s="576"/>
      <c r="BJ7" s="575" t="s">
        <v>14</v>
      </c>
      <c r="BK7" s="576"/>
    </row>
    <row r="8" spans="1:63" ht="19.5" customHeight="1">
      <c r="A8" s="567" t="s">
        <v>314</v>
      </c>
      <c r="B8" s="568"/>
      <c r="C8" s="569" t="s">
        <v>315</v>
      </c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1"/>
      <c r="R8" s="338" t="s">
        <v>316</v>
      </c>
      <c r="S8" s="572">
        <v>77842</v>
      </c>
      <c r="T8" s="573"/>
      <c r="U8" s="573"/>
      <c r="V8" s="574"/>
      <c r="W8" s="572">
        <v>93462</v>
      </c>
      <c r="X8" s="573"/>
      <c r="Y8" s="573"/>
      <c r="Z8" s="574"/>
      <c r="AA8" s="572"/>
      <c r="AB8" s="573"/>
      <c r="AC8" s="573"/>
      <c r="AD8" s="574"/>
      <c r="AE8" s="578"/>
      <c r="AF8" s="579"/>
      <c r="AG8" s="569" t="s">
        <v>317</v>
      </c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1"/>
      <c r="AW8" s="338" t="s">
        <v>318</v>
      </c>
      <c r="AX8" s="572">
        <v>92618</v>
      </c>
      <c r="AY8" s="573"/>
      <c r="AZ8" s="573"/>
      <c r="BA8" s="574"/>
      <c r="BB8" s="564">
        <v>106947</v>
      </c>
      <c r="BC8" s="565"/>
      <c r="BD8" s="565"/>
      <c r="BE8" s="566"/>
      <c r="BF8" s="564"/>
      <c r="BG8" s="565"/>
      <c r="BH8" s="565"/>
      <c r="BI8" s="566"/>
      <c r="BJ8" s="564"/>
      <c r="BK8" s="566"/>
    </row>
    <row r="9" spans="1:63" ht="19.5" customHeight="1">
      <c r="A9" s="567" t="s">
        <v>319</v>
      </c>
      <c r="B9" s="568"/>
      <c r="C9" s="569" t="s">
        <v>320</v>
      </c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1"/>
      <c r="R9" s="338" t="s">
        <v>321</v>
      </c>
      <c r="S9" s="572">
        <v>52483</v>
      </c>
      <c r="T9" s="573"/>
      <c r="U9" s="573"/>
      <c r="V9" s="574"/>
      <c r="W9" s="572">
        <v>67285</v>
      </c>
      <c r="X9" s="573"/>
      <c r="Y9" s="573"/>
      <c r="Z9" s="574"/>
      <c r="AA9" s="572"/>
      <c r="AB9" s="573"/>
      <c r="AC9" s="573"/>
      <c r="AD9" s="574"/>
      <c r="AE9" s="578"/>
      <c r="AF9" s="579"/>
      <c r="AG9" s="569" t="s">
        <v>322</v>
      </c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1"/>
      <c r="AW9" s="338" t="s">
        <v>323</v>
      </c>
      <c r="AX9" s="572">
        <v>39180</v>
      </c>
      <c r="AY9" s="573"/>
      <c r="AZ9" s="573"/>
      <c r="BA9" s="574"/>
      <c r="BB9" s="564">
        <v>54080</v>
      </c>
      <c r="BC9" s="565"/>
      <c r="BD9" s="565"/>
      <c r="BE9" s="566"/>
      <c r="BF9" s="564"/>
      <c r="BG9" s="565"/>
      <c r="BH9" s="565"/>
      <c r="BI9" s="566"/>
      <c r="BJ9" s="564"/>
      <c r="BK9" s="566"/>
    </row>
    <row r="10" spans="1:63" ht="19.5" customHeight="1">
      <c r="A10" s="567" t="s">
        <v>324</v>
      </c>
      <c r="B10" s="568"/>
      <c r="C10" s="569" t="s">
        <v>325</v>
      </c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1"/>
      <c r="R10" s="338" t="s">
        <v>326</v>
      </c>
      <c r="S10" s="572">
        <v>6873</v>
      </c>
      <c r="T10" s="573"/>
      <c r="U10" s="573"/>
      <c r="V10" s="574"/>
      <c r="W10" s="572">
        <v>6873</v>
      </c>
      <c r="X10" s="573"/>
      <c r="Y10" s="573"/>
      <c r="Z10" s="574"/>
      <c r="AA10" s="572"/>
      <c r="AB10" s="573"/>
      <c r="AC10" s="573"/>
      <c r="AD10" s="574"/>
      <c r="AE10" s="578"/>
      <c r="AF10" s="579"/>
      <c r="AG10" s="569" t="s">
        <v>327</v>
      </c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1"/>
      <c r="AW10" s="338" t="s">
        <v>328</v>
      </c>
      <c r="AX10" s="572">
        <v>5400</v>
      </c>
      <c r="AY10" s="573"/>
      <c r="AZ10" s="573"/>
      <c r="BA10" s="574"/>
      <c r="BB10" s="564">
        <v>6593</v>
      </c>
      <c r="BC10" s="565"/>
      <c r="BD10" s="565"/>
      <c r="BE10" s="566"/>
      <c r="BF10" s="564"/>
      <c r="BG10" s="565"/>
      <c r="BH10" s="565"/>
      <c r="BI10" s="566"/>
      <c r="BJ10" s="564"/>
      <c r="BK10" s="566"/>
    </row>
    <row r="11" spans="1:63" s="341" customFormat="1" ht="19.5" customHeight="1">
      <c r="A11" s="553" t="s">
        <v>329</v>
      </c>
      <c r="B11" s="554"/>
      <c r="C11" s="555" t="s">
        <v>330</v>
      </c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7"/>
      <c r="R11" s="340"/>
      <c r="S11" s="558">
        <f>SUM(S8:V10)</f>
        <v>137198</v>
      </c>
      <c r="T11" s="559"/>
      <c r="U11" s="559"/>
      <c r="V11" s="560"/>
      <c r="W11" s="558">
        <f>SUM(W8:Z10)</f>
        <v>167620</v>
      </c>
      <c r="X11" s="559"/>
      <c r="Y11" s="559"/>
      <c r="Z11" s="560"/>
      <c r="AA11" s="558">
        <f>SUM(AA8:AD10)</f>
        <v>0</v>
      </c>
      <c r="AB11" s="559"/>
      <c r="AC11" s="559"/>
      <c r="AD11" s="560"/>
      <c r="AE11" s="561"/>
      <c r="AF11" s="562"/>
      <c r="AG11" s="555" t="s">
        <v>331</v>
      </c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7"/>
      <c r="AW11" s="339"/>
      <c r="AX11" s="546">
        <f>SUM(AX8:BA10)</f>
        <v>137198</v>
      </c>
      <c r="AY11" s="547"/>
      <c r="AZ11" s="547"/>
      <c r="BA11" s="548"/>
      <c r="BB11" s="546">
        <f>SUM(BB8:BE10)</f>
        <v>167620</v>
      </c>
      <c r="BC11" s="547"/>
      <c r="BD11" s="547"/>
      <c r="BE11" s="548"/>
      <c r="BF11" s="546">
        <f>SUM(BF8:BI10)</f>
        <v>0</v>
      </c>
      <c r="BG11" s="547"/>
      <c r="BH11" s="547"/>
      <c r="BI11" s="548"/>
      <c r="BJ11" s="546"/>
      <c r="BK11" s="548"/>
    </row>
    <row r="12" spans="1:63" ht="28.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</row>
    <row r="13" spans="1:63" ht="28.5" customHeight="1">
      <c r="A13" s="597" t="s">
        <v>237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9"/>
    </row>
    <row r="14" spans="1:63" ht="15" customHeight="1">
      <c r="A14" s="600" t="s">
        <v>303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2"/>
    </row>
    <row r="15" spans="1:63" ht="15.75" customHeight="1">
      <c r="A15" s="603" t="s">
        <v>304</v>
      </c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</row>
    <row r="16" spans="1:63" ht="15.75" customHeight="1">
      <c r="A16" s="604" t="s">
        <v>305</v>
      </c>
      <c r="B16" s="605"/>
      <c r="C16" s="585" t="s">
        <v>306</v>
      </c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7"/>
      <c r="AG16" s="585" t="s">
        <v>307</v>
      </c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7"/>
    </row>
    <row r="17" spans="1:63" ht="34.5" customHeight="1">
      <c r="A17" s="606"/>
      <c r="B17" s="607"/>
      <c r="C17" s="594" t="s">
        <v>308</v>
      </c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6"/>
      <c r="R17" s="335"/>
      <c r="S17" s="588" t="s">
        <v>309</v>
      </c>
      <c r="T17" s="589"/>
      <c r="U17" s="589"/>
      <c r="V17" s="590"/>
      <c r="W17" s="588" t="s">
        <v>310</v>
      </c>
      <c r="X17" s="589"/>
      <c r="Y17" s="589"/>
      <c r="Z17" s="590"/>
      <c r="AA17" s="588" t="s">
        <v>311</v>
      </c>
      <c r="AB17" s="589"/>
      <c r="AC17" s="589"/>
      <c r="AD17" s="590"/>
      <c r="AE17" s="588" t="s">
        <v>312</v>
      </c>
      <c r="AF17" s="590"/>
      <c r="AG17" s="591" t="s">
        <v>313</v>
      </c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3"/>
      <c r="AW17" s="336"/>
      <c r="AX17" s="588" t="s">
        <v>309</v>
      </c>
      <c r="AY17" s="589"/>
      <c r="AZ17" s="589"/>
      <c r="BA17" s="590"/>
      <c r="BB17" s="588" t="s">
        <v>310</v>
      </c>
      <c r="BC17" s="589"/>
      <c r="BD17" s="589"/>
      <c r="BE17" s="590"/>
      <c r="BF17" s="588" t="s">
        <v>311</v>
      </c>
      <c r="BG17" s="589"/>
      <c r="BH17" s="589"/>
      <c r="BI17" s="590"/>
      <c r="BJ17" s="588" t="s">
        <v>312</v>
      </c>
      <c r="BK17" s="590"/>
    </row>
    <row r="18" spans="1:63" ht="12.75">
      <c r="A18" s="583" t="s">
        <v>3</v>
      </c>
      <c r="B18" s="584"/>
      <c r="C18" s="580" t="s">
        <v>4</v>
      </c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2"/>
      <c r="R18" s="337"/>
      <c r="S18" s="580" t="s">
        <v>6</v>
      </c>
      <c r="T18" s="581"/>
      <c r="U18" s="581"/>
      <c r="V18" s="582"/>
      <c r="W18" s="580" t="s">
        <v>7</v>
      </c>
      <c r="X18" s="581"/>
      <c r="Y18" s="581"/>
      <c r="Z18" s="582"/>
      <c r="AA18" s="580" t="s">
        <v>8</v>
      </c>
      <c r="AB18" s="581"/>
      <c r="AC18" s="581"/>
      <c r="AD18" s="582"/>
      <c r="AE18" s="580" t="s">
        <v>9</v>
      </c>
      <c r="AF18" s="582"/>
      <c r="AG18" s="580" t="s">
        <v>10</v>
      </c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582"/>
      <c r="AW18" s="337"/>
      <c r="AX18" s="575" t="s">
        <v>11</v>
      </c>
      <c r="AY18" s="577"/>
      <c r="AZ18" s="577"/>
      <c r="BA18" s="576"/>
      <c r="BB18" s="575" t="s">
        <v>12</v>
      </c>
      <c r="BC18" s="577"/>
      <c r="BD18" s="577"/>
      <c r="BE18" s="576"/>
      <c r="BF18" s="575" t="s">
        <v>13</v>
      </c>
      <c r="BG18" s="577"/>
      <c r="BH18" s="577"/>
      <c r="BI18" s="576"/>
      <c r="BJ18" s="575" t="s">
        <v>14</v>
      </c>
      <c r="BK18" s="576"/>
    </row>
    <row r="19" spans="1:63" ht="19.5" customHeight="1">
      <c r="A19" s="567" t="s">
        <v>314</v>
      </c>
      <c r="B19" s="568"/>
      <c r="C19" s="569" t="s">
        <v>315</v>
      </c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1"/>
      <c r="R19" s="338" t="s">
        <v>316</v>
      </c>
      <c r="S19" s="572">
        <v>26936</v>
      </c>
      <c r="T19" s="573"/>
      <c r="U19" s="573"/>
      <c r="V19" s="574"/>
      <c r="W19" s="572">
        <v>30445</v>
      </c>
      <c r="X19" s="573"/>
      <c r="Y19" s="573"/>
      <c r="Z19" s="574"/>
      <c r="AA19" s="572"/>
      <c r="AB19" s="573"/>
      <c r="AC19" s="573"/>
      <c r="AD19" s="574"/>
      <c r="AE19" s="578"/>
      <c r="AF19" s="579"/>
      <c r="AG19" s="569" t="s">
        <v>317</v>
      </c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1"/>
      <c r="AW19" s="338" t="s">
        <v>318</v>
      </c>
      <c r="AX19" s="572">
        <v>37371</v>
      </c>
      <c r="AY19" s="573"/>
      <c r="AZ19" s="573"/>
      <c r="BA19" s="574"/>
      <c r="BB19" s="564">
        <v>30445</v>
      </c>
      <c r="BC19" s="565"/>
      <c r="BD19" s="565"/>
      <c r="BE19" s="566"/>
      <c r="BF19" s="564"/>
      <c r="BG19" s="565"/>
      <c r="BH19" s="565"/>
      <c r="BI19" s="566"/>
      <c r="BJ19" s="564"/>
      <c r="BK19" s="566"/>
    </row>
    <row r="20" spans="1:63" ht="19.5" customHeight="1">
      <c r="A20" s="567" t="s">
        <v>319</v>
      </c>
      <c r="B20" s="568"/>
      <c r="C20" s="569" t="s">
        <v>320</v>
      </c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1"/>
      <c r="R20" s="338" t="s">
        <v>321</v>
      </c>
      <c r="S20" s="572"/>
      <c r="T20" s="573"/>
      <c r="U20" s="573"/>
      <c r="V20" s="574"/>
      <c r="W20" s="572"/>
      <c r="X20" s="573"/>
      <c r="Y20" s="573"/>
      <c r="Z20" s="574"/>
      <c r="AA20" s="572"/>
      <c r="AB20" s="573"/>
      <c r="AC20" s="573"/>
      <c r="AD20" s="574"/>
      <c r="AE20" s="578"/>
      <c r="AF20" s="579"/>
      <c r="AG20" s="569" t="s">
        <v>322</v>
      </c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1"/>
      <c r="AW20" s="338" t="s">
        <v>323</v>
      </c>
      <c r="AX20" s="572"/>
      <c r="AY20" s="573"/>
      <c r="AZ20" s="573"/>
      <c r="BA20" s="574"/>
      <c r="BB20" s="564"/>
      <c r="BC20" s="565"/>
      <c r="BD20" s="565"/>
      <c r="BE20" s="566"/>
      <c r="BF20" s="564"/>
      <c r="BG20" s="565"/>
      <c r="BH20" s="565"/>
      <c r="BI20" s="566"/>
      <c r="BJ20" s="564"/>
      <c r="BK20" s="566"/>
    </row>
    <row r="21" spans="1:63" ht="19.5" customHeight="1">
      <c r="A21" s="567" t="s">
        <v>324</v>
      </c>
      <c r="B21" s="568"/>
      <c r="C21" s="569" t="s">
        <v>325</v>
      </c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1"/>
      <c r="R21" s="338" t="s">
        <v>326</v>
      </c>
      <c r="S21" s="572"/>
      <c r="T21" s="573"/>
      <c r="U21" s="573"/>
      <c r="V21" s="574"/>
      <c r="W21" s="572"/>
      <c r="X21" s="573"/>
      <c r="Y21" s="573"/>
      <c r="Z21" s="574"/>
      <c r="AA21" s="572"/>
      <c r="AB21" s="573"/>
      <c r="AC21" s="573"/>
      <c r="AD21" s="574"/>
      <c r="AE21" s="578"/>
      <c r="AF21" s="579"/>
      <c r="AG21" s="569" t="s">
        <v>327</v>
      </c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1"/>
      <c r="AW21" s="338" t="s">
        <v>328</v>
      </c>
      <c r="AX21" s="572"/>
      <c r="AY21" s="573"/>
      <c r="AZ21" s="573"/>
      <c r="BA21" s="574"/>
      <c r="BB21" s="564"/>
      <c r="BC21" s="565"/>
      <c r="BD21" s="565"/>
      <c r="BE21" s="566"/>
      <c r="BF21" s="564"/>
      <c r="BG21" s="565"/>
      <c r="BH21" s="565"/>
      <c r="BI21" s="566"/>
      <c r="BJ21" s="564"/>
      <c r="BK21" s="566"/>
    </row>
    <row r="22" spans="1:63" s="341" customFormat="1" ht="19.5" customHeight="1">
      <c r="A22" s="553" t="s">
        <v>329</v>
      </c>
      <c r="B22" s="554"/>
      <c r="C22" s="555" t="s">
        <v>330</v>
      </c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7"/>
      <c r="R22" s="340"/>
      <c r="S22" s="558">
        <f>SUM(S19:V21)</f>
        <v>26936</v>
      </c>
      <c r="T22" s="559"/>
      <c r="U22" s="559"/>
      <c r="V22" s="560"/>
      <c r="W22" s="558">
        <f>SUM(W19:Z21)</f>
        <v>30445</v>
      </c>
      <c r="X22" s="559"/>
      <c r="Y22" s="559"/>
      <c r="Z22" s="560"/>
      <c r="AA22" s="558">
        <f>SUM(AA19:AD21)</f>
        <v>0</v>
      </c>
      <c r="AB22" s="559"/>
      <c r="AC22" s="559"/>
      <c r="AD22" s="560"/>
      <c r="AE22" s="561"/>
      <c r="AF22" s="562"/>
      <c r="AG22" s="555" t="s">
        <v>331</v>
      </c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7"/>
      <c r="AW22" s="339"/>
      <c r="AX22" s="546">
        <f>SUM(AX19:BA21)</f>
        <v>37371</v>
      </c>
      <c r="AY22" s="547"/>
      <c r="AZ22" s="547"/>
      <c r="BA22" s="548"/>
      <c r="BB22" s="546">
        <f>SUM(BB19:BE21)</f>
        <v>30445</v>
      </c>
      <c r="BC22" s="547"/>
      <c r="BD22" s="547"/>
      <c r="BE22" s="548"/>
      <c r="BF22" s="546">
        <f>SUM(BF19:BI21)</f>
        <v>0</v>
      </c>
      <c r="BG22" s="547"/>
      <c r="BH22" s="547"/>
      <c r="BI22" s="548"/>
      <c r="BJ22" s="546"/>
      <c r="BK22" s="548"/>
    </row>
    <row r="23" spans="1:63" ht="19.5" customHeight="1">
      <c r="A23" s="550"/>
      <c r="B23" s="550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343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63"/>
      <c r="AF23" s="563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343"/>
      <c r="AW23" s="343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49"/>
      <c r="BI23" s="549"/>
      <c r="BJ23" s="549"/>
      <c r="BK23" s="549"/>
    </row>
  </sheetData>
  <sheetProtection/>
  <mergeCells count="154"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E7:AF7"/>
    <mergeCell ref="AX7:BA7"/>
    <mergeCell ref="BB7:BE7"/>
    <mergeCell ref="A7:B7"/>
    <mergeCell ref="C7:Q7"/>
    <mergeCell ref="S7:V7"/>
    <mergeCell ref="W7:Z7"/>
    <mergeCell ref="AG7:AV7"/>
    <mergeCell ref="BF7:BI7"/>
    <mergeCell ref="BJ7:BK7"/>
    <mergeCell ref="BB6:BE6"/>
    <mergeCell ref="BF6:BI6"/>
    <mergeCell ref="BJ6:BK6"/>
    <mergeCell ref="AX6:BA6"/>
    <mergeCell ref="AG9:AV9"/>
    <mergeCell ref="AA8:AD8"/>
    <mergeCell ref="AE8:AF8"/>
    <mergeCell ref="AG8:AV8"/>
    <mergeCell ref="AX8:BA8"/>
    <mergeCell ref="AA9:AD9"/>
    <mergeCell ref="AE9:AF9"/>
    <mergeCell ref="AX9:BA9"/>
    <mergeCell ref="AA7:AD7"/>
    <mergeCell ref="A8:B8"/>
    <mergeCell ref="C8:Q8"/>
    <mergeCell ref="S8:V8"/>
    <mergeCell ref="W8:Z8"/>
    <mergeCell ref="A9:B9"/>
    <mergeCell ref="C9:Q9"/>
    <mergeCell ref="S9:V9"/>
    <mergeCell ref="W9:Z9"/>
    <mergeCell ref="BB9:BE9"/>
    <mergeCell ref="BF9:BI9"/>
    <mergeCell ref="BJ9:BK9"/>
    <mergeCell ref="BB8:BE8"/>
    <mergeCell ref="BF8:BI8"/>
    <mergeCell ref="BJ8:BK8"/>
    <mergeCell ref="AA10:AD10"/>
    <mergeCell ref="AE10:AF10"/>
    <mergeCell ref="AG10:AV10"/>
    <mergeCell ref="AX10:BA10"/>
    <mergeCell ref="A10:B10"/>
    <mergeCell ref="C10:Q10"/>
    <mergeCell ref="S10:V10"/>
    <mergeCell ref="W10:Z10"/>
    <mergeCell ref="BF11:BI11"/>
    <mergeCell ref="BJ11:BK11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C17:Q17"/>
    <mergeCell ref="S17:V17"/>
    <mergeCell ref="W17:Z17"/>
    <mergeCell ref="AA17:AD17"/>
    <mergeCell ref="A13:BK13"/>
    <mergeCell ref="A14:BK14"/>
    <mergeCell ref="A15:BK15"/>
    <mergeCell ref="A16:B17"/>
    <mergeCell ref="C16:AF16"/>
    <mergeCell ref="AX11:BA11"/>
    <mergeCell ref="BB11:BE11"/>
    <mergeCell ref="AE11:AF11"/>
    <mergeCell ref="AG11:AV11"/>
    <mergeCell ref="AG19:AV19"/>
    <mergeCell ref="BF17:BI17"/>
    <mergeCell ref="BJ17:BK17"/>
    <mergeCell ref="AX19:BA19"/>
    <mergeCell ref="BB19:BE19"/>
    <mergeCell ref="BF19:BI19"/>
    <mergeCell ref="BJ19:BK19"/>
    <mergeCell ref="BB18:BE18"/>
    <mergeCell ref="BF18:BI18"/>
    <mergeCell ref="AG17:AV17"/>
    <mergeCell ref="C18:Q18"/>
    <mergeCell ref="S18:V18"/>
    <mergeCell ref="W18:Z18"/>
    <mergeCell ref="AG16:BK16"/>
    <mergeCell ref="AE17:AF17"/>
    <mergeCell ref="AX17:BA17"/>
    <mergeCell ref="BB17:BE17"/>
    <mergeCell ref="AA18:AD18"/>
    <mergeCell ref="AE18:AF18"/>
    <mergeCell ref="AG18:AV18"/>
    <mergeCell ref="A19:B19"/>
    <mergeCell ref="C19:Q19"/>
    <mergeCell ref="S19:V19"/>
    <mergeCell ref="W19:Z19"/>
    <mergeCell ref="AA19:AD19"/>
    <mergeCell ref="AE19:AF19"/>
    <mergeCell ref="A18:B18"/>
    <mergeCell ref="BJ18:BK18"/>
    <mergeCell ref="AX18:BA18"/>
    <mergeCell ref="AG21:AV21"/>
    <mergeCell ref="AA20:AD20"/>
    <mergeCell ref="AE20:AF20"/>
    <mergeCell ref="AG20:AV20"/>
    <mergeCell ref="AX20:BA20"/>
    <mergeCell ref="AA21:AD21"/>
    <mergeCell ref="AE21:AF21"/>
    <mergeCell ref="AX21:BA21"/>
    <mergeCell ref="A20:B20"/>
    <mergeCell ref="C20:Q20"/>
    <mergeCell ref="S20:V20"/>
    <mergeCell ref="W20:Z20"/>
    <mergeCell ref="A21:B21"/>
    <mergeCell ref="C21:Q21"/>
    <mergeCell ref="S21:V21"/>
    <mergeCell ref="W21:Z21"/>
    <mergeCell ref="BB21:BE21"/>
    <mergeCell ref="BF21:BI21"/>
    <mergeCell ref="BJ21:BK21"/>
    <mergeCell ref="BB20:BE20"/>
    <mergeCell ref="BF20:BI20"/>
    <mergeCell ref="BJ20:BK20"/>
    <mergeCell ref="AG23:AU23"/>
    <mergeCell ref="AA22:AD22"/>
    <mergeCell ref="AE22:AF22"/>
    <mergeCell ref="AG22:AV22"/>
    <mergeCell ref="AA23:AD23"/>
    <mergeCell ref="AE23:AF23"/>
    <mergeCell ref="A22:B22"/>
    <mergeCell ref="C22:Q22"/>
    <mergeCell ref="S22:V22"/>
    <mergeCell ref="W22:Z22"/>
    <mergeCell ref="A23:B23"/>
    <mergeCell ref="C23:Q23"/>
    <mergeCell ref="S23:V23"/>
    <mergeCell ref="W23:Z23"/>
    <mergeCell ref="BB22:BE22"/>
    <mergeCell ref="BF22:BI22"/>
    <mergeCell ref="BJ22:BK22"/>
    <mergeCell ref="AX23:BA23"/>
    <mergeCell ref="BB23:BE23"/>
    <mergeCell ref="BF23:BI23"/>
    <mergeCell ref="BJ23:BK23"/>
    <mergeCell ref="AX22:BA2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2016-05-11T12:32:48Z</cp:lastPrinted>
  <dcterms:created xsi:type="dcterms:W3CDTF">1999-10-30T10:30:45Z</dcterms:created>
  <dcterms:modified xsi:type="dcterms:W3CDTF">2016-05-11T12:34:28Z</dcterms:modified>
  <cp:category/>
  <cp:version/>
  <cp:contentType/>
  <cp:contentStatus/>
</cp:coreProperties>
</file>